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65476" windowWidth="20820" windowHeight="11070" activeTab="0"/>
  </bookViews>
  <sheets>
    <sheet name="参加申込書" sheetId="1" r:id="rId1"/>
    <sheet name="追加予稿集" sheetId="2" r:id="rId2"/>
    <sheet name="参加費詳細(確認用） " sheetId="3" r:id="rId3"/>
  </sheets>
  <definedNames>
    <definedName name="_xlnm.Print_Area" localSheetId="0">'参加申込書'!$A$1:$J$43</definedName>
  </definedNames>
  <calcPr fullCalcOnLoad="1"/>
</workbook>
</file>

<file path=xl/sharedStrings.xml><?xml version="1.0" encoding="utf-8"?>
<sst xmlns="http://schemas.openxmlformats.org/spreadsheetml/2006/main" count="163" uniqueCount="149">
  <si>
    <t xml:space="preserve"> 氏名</t>
  </si>
  <si>
    <t xml:space="preserve"> 所属機関</t>
  </si>
  <si>
    <t>部課名・役職</t>
  </si>
  <si>
    <t>都道府県</t>
  </si>
  <si>
    <t xml:space="preserve">　　E-mail：info@triz-japan.org </t>
  </si>
  <si>
    <t>E-mail</t>
  </si>
  <si>
    <t>TRIZ協会入会</t>
  </si>
  <si>
    <t>受付番号（協会使用）</t>
  </si>
  <si>
    <t>郵便番号</t>
  </si>
  <si>
    <t>職種</t>
  </si>
  <si>
    <t>TRIZへの関わり</t>
  </si>
  <si>
    <t>活用経験</t>
  </si>
  <si>
    <t>開催情報をどこで？</t>
  </si>
  <si>
    <t>参加履歴</t>
  </si>
  <si>
    <t>部門規模</t>
  </si>
  <si>
    <t>推進方法</t>
  </si>
  <si>
    <t>性別</t>
  </si>
  <si>
    <t>男　・　女</t>
  </si>
  <si>
    <t>年令</t>
  </si>
  <si>
    <r>
      <t>　　FAX：03-5809-2412</t>
    </r>
    <r>
      <rPr>
        <sz val="12"/>
        <rFont val="ＭＳ Ｐゴシック"/>
        <family val="3"/>
      </rPr>
      <t xml:space="preserve">    TEL：03-5809-2413</t>
    </r>
  </si>
  <si>
    <t>交流会</t>
  </si>
  <si>
    <t>（単位：円）（税込）</t>
  </si>
  <si>
    <r>
      <t>下記アンケートにお答えください</t>
    </r>
    <r>
      <rPr>
        <sz val="11"/>
        <rFont val="ＭＳ Ｐゴシック"/>
        <family val="3"/>
      </rPr>
      <t>（番号をご記入頂くか、番号を○でお囲み下さい）</t>
    </r>
  </si>
  <si>
    <t>連絡先</t>
  </si>
  <si>
    <t>数量</t>
  </si>
  <si>
    <t>グループ討論</t>
  </si>
  <si>
    <t>昼食</t>
  </si>
  <si>
    <t>夕食</t>
  </si>
  <si>
    <r>
      <t>会議参加費</t>
    </r>
    <r>
      <rPr>
        <sz val="11"/>
        <rFont val="ＭＳ Ｐゴシック"/>
        <family val="3"/>
      </rPr>
      <t>　　</t>
    </r>
  </si>
  <si>
    <r>
      <t>発表者　</t>
    </r>
    <r>
      <rPr>
        <sz val="11"/>
        <rFont val="ＭＳ Ｐゴシック"/>
        <family val="3"/>
      </rPr>
      <t>１A：チュートリアル
　　　　　　　　　テーマ講演</t>
    </r>
  </si>
  <si>
    <r>
      <t>一般</t>
    </r>
    <r>
      <rPr>
        <sz val="12"/>
        <rFont val="ＭＳ Ｐゴシック"/>
        <family val="3"/>
      </rPr>
      <t>　　１A：チュートリアル
　　　　　　　テーマ講演のみ</t>
    </r>
  </si>
  <si>
    <r>
      <t>追加予稿集</t>
    </r>
    <r>
      <rPr>
        <sz val="12"/>
        <rFont val="ＭＳ Ｐゴシック"/>
        <family val="3"/>
      </rPr>
      <t>（印刷物）１A</t>
    </r>
  </si>
  <si>
    <r>
      <t>追加予稿集</t>
    </r>
    <r>
      <rPr>
        <sz val="12"/>
        <rFont val="ＭＳ Ｐゴシック"/>
        <family val="3"/>
      </rPr>
      <t>（印刷物）２C+3C</t>
    </r>
  </si>
  <si>
    <r>
      <t>追加予稿集</t>
    </r>
    <r>
      <rPr>
        <sz val="12"/>
        <rFont val="ＭＳ Ｐゴシック"/>
        <family val="3"/>
      </rPr>
      <t>(USB)　　１A</t>
    </r>
  </si>
  <si>
    <r>
      <t>追加予稿集</t>
    </r>
    <r>
      <rPr>
        <sz val="12"/>
        <rFont val="ＭＳ Ｐゴシック"/>
        <family val="3"/>
      </rPr>
      <t>(USB)　　２C+3C</t>
    </r>
  </si>
  <si>
    <t>発表者</t>
  </si>
  <si>
    <r>
      <t>１</t>
    </r>
    <r>
      <rPr>
        <sz val="11"/>
        <rFont val="ＭＳ Ｐゴシック"/>
        <family val="3"/>
      </rPr>
      <t>：参加、　０／空白：不参加</t>
    </r>
  </si>
  <si>
    <r>
      <t>１</t>
    </r>
    <r>
      <rPr>
        <sz val="11"/>
        <rFont val="ＭＳ Ｐゴシック"/>
        <family val="3"/>
      </rPr>
      <t>：追加あり、　０／空白：なし</t>
    </r>
  </si>
  <si>
    <t>　　・発表者はTRIZ協会員になっていただきます。</t>
  </si>
  <si>
    <t>小計　（３日）　１A+２C+3C</t>
  </si>
  <si>
    <t>小計　（３日）　１B+２C+3C</t>
  </si>
  <si>
    <t>円</t>
  </si>
  <si>
    <t>合計</t>
  </si>
  <si>
    <t>TEL　　</t>
  </si>
  <si>
    <t>FAX　</t>
  </si>
  <si>
    <t xml:space="preserve">            -            -</t>
  </si>
  <si>
    <t xml:space="preserve">           -            -</t>
  </si>
  <si>
    <t>食事希望
（要予約）　</t>
  </si>
  <si>
    <r>
      <t>追加予稿集</t>
    </r>
    <r>
      <rPr>
        <sz val="12"/>
        <rFont val="ＭＳ Ｐゴシック"/>
        <family val="3"/>
      </rPr>
      <t>（印刷物）１B</t>
    </r>
  </si>
  <si>
    <r>
      <t>申込先：日本TRIZ協会　事務局　</t>
    </r>
    <r>
      <rPr>
        <sz val="11"/>
        <rFont val="ＭＳ Ｐゴシック"/>
        <family val="3"/>
      </rPr>
      <t>（堀田）</t>
    </r>
    <r>
      <rPr>
        <sz val="12"/>
        <rFont val="ＭＳ Ｐゴシック"/>
        <family val="3"/>
      </rPr>
      <t>　</t>
    </r>
  </si>
  <si>
    <t>学生</t>
  </si>
  <si>
    <r>
      <t>１：学生、　　</t>
    </r>
    <r>
      <rPr>
        <sz val="12"/>
        <rFont val="ＭＳ Ｐゴシック"/>
        <family val="3"/>
      </rPr>
      <t>０／空白：一般</t>
    </r>
  </si>
  <si>
    <t>あなたの追加予稿集合計は、</t>
  </si>
  <si>
    <t>希望の　有無</t>
  </si>
  <si>
    <t>備考</t>
  </si>
  <si>
    <t>価格</t>
  </si>
  <si>
    <t>追加予稿集代小計</t>
  </si>
  <si>
    <r>
      <t>１</t>
    </r>
    <r>
      <rPr>
        <sz val="12"/>
        <rFont val="ＭＳ Ｐゴシック"/>
        <family val="3"/>
      </rPr>
      <t>：</t>
    </r>
    <r>
      <rPr>
        <b/>
        <sz val="12"/>
        <rFont val="ＭＳ Ｐゴシック"/>
        <family val="3"/>
      </rPr>
      <t>発表者</t>
    </r>
    <r>
      <rPr>
        <sz val="12"/>
        <rFont val="ＭＳ Ｐゴシック"/>
        <family val="3"/>
      </rPr>
      <t>、　０／空白：非発表者</t>
    </r>
  </si>
  <si>
    <t>発表者は
TRIZ協会員</t>
  </si>
  <si>
    <r>
      <t>払込方法　</t>
    </r>
    <r>
      <rPr>
        <sz val="11"/>
        <rFont val="ＭＳ Ｐゴシック"/>
        <family val="3"/>
      </rPr>
      <t>　</t>
    </r>
  </si>
  <si>
    <t>あなたの参加費合計は、</t>
  </si>
  <si>
    <t>参加申し込み日で
金額が異なります</t>
  </si>
  <si>
    <t>に記入下さい</t>
  </si>
  <si>
    <r>
      <t>１：</t>
    </r>
    <r>
      <rPr>
        <sz val="12"/>
        <rFont val="ＭＳ Ｐゴシック"/>
        <family val="3"/>
      </rPr>
      <t>希望あり　０/空白：なし　</t>
    </r>
  </si>
  <si>
    <t>申込年月日：MM/DD</t>
  </si>
  <si>
    <t xml:space="preserve"> フリガナ</t>
  </si>
  <si>
    <t>参加内容</t>
  </si>
  <si>
    <t>（会議参加内容）</t>
  </si>
  <si>
    <t>TRIZ協会会員</t>
  </si>
  <si>
    <t>or</t>
  </si>
  <si>
    <t>TRIZ協会非会員</t>
  </si>
  <si>
    <t>or</t>
  </si>
  <si>
    <t>２C、３C：コンファレンス</t>
  </si>
  <si>
    <t>２C、３C：シンポジウム</t>
  </si>
  <si>
    <t>交流会</t>
  </si>
  <si>
    <t>9月7,8日</t>
  </si>
  <si>
    <t>6日&amp;7日の昼食代は各自で精算していただきます（400～600円）。
6日夕（定食1000円),8日昼（定食：800円）は申し込み時に払って下さい</t>
  </si>
  <si>
    <t>早割り額 (～7月13日参加申し込み)</t>
  </si>
  <si>
    <t>割引無しの金額 (７月14日～8月22日)</t>
  </si>
  <si>
    <t xml:space="preserve"> １：初めて、２：2回目、３：3回目、４：4回目、５：5回目、６：6回目、７：7回目、８：8回目</t>
  </si>
  <si>
    <t xml:space="preserve"> １：協会HP、２：その他HP、３：知人の紹介、４：社内の推薦、５：その他  　（複数可）</t>
  </si>
  <si>
    <t xml:space="preserve"> １：＞2000人、 ２：＞1000人、 ３：＞500人、 ４：＞100人、 ５：その他</t>
  </si>
  <si>
    <t xml:space="preserve"> １：研究・開発、２：設計・生産、３：知財、４：管理、５：その他</t>
  </si>
  <si>
    <t xml:space="preserve"> １：役員クラス、２：部長クラス、３：課長クラス、４：係長・主任クラス、５：一般、６：その他</t>
  </si>
  <si>
    <t xml:space="preserve"> １：これから、２：1年未満、３：2年未満、４：2～4年、５：5年以上</t>
  </si>
  <si>
    <t xml:space="preserve"> １：全社的、２：部門単位、３：有志、４：母体なし、５：その他</t>
  </si>
  <si>
    <t xml:space="preserve"> １：自身で活用、２：推進、３：教育、４：その他　　　　　　　　　　　　　　　　　　（複数可）</t>
  </si>
  <si>
    <t>早割り額
(～7月13日)</t>
  </si>
  <si>
    <t>割引無しの金額
(７月14日～8月22日)</t>
  </si>
  <si>
    <t>6日、7日の昼食は
各自精算（カフェテリア）</t>
  </si>
  <si>
    <r>
      <t>第８回TRIZシンポジウム参加費内訳詳細 （</t>
    </r>
    <r>
      <rPr>
        <b/>
        <sz val="14"/>
        <color indexed="10"/>
        <rFont val="ＭＳ Ｐゴシック"/>
        <family val="3"/>
      </rPr>
      <t>確認用</t>
    </r>
    <r>
      <rPr>
        <b/>
        <sz val="14"/>
        <rFont val="ＭＳ Ｐゴシック"/>
        <family val="3"/>
      </rPr>
      <t>：</t>
    </r>
    <r>
      <rPr>
        <b/>
        <sz val="14"/>
        <color indexed="10"/>
        <rFont val="ＭＳ Ｐゴシック"/>
        <family val="3"/>
      </rPr>
      <t>記入不要</t>
    </r>
    <r>
      <rPr>
        <b/>
        <sz val="14"/>
        <color indexed="8"/>
        <rFont val="ＭＳ Ｐゴシック"/>
        <family val="3"/>
      </rPr>
      <t>）　</t>
    </r>
    <r>
      <rPr>
        <b/>
        <sz val="14"/>
        <rFont val="ＭＳ Ｐゴシック"/>
        <family val="3"/>
      </rPr>
      <t>　　　　</t>
    </r>
    <r>
      <rPr>
        <sz val="11"/>
        <rFont val="ＭＳ Ｐゴシック"/>
        <family val="3"/>
      </rPr>
      <t>（単位：円）（税込）　　　　　　　　　　　</t>
    </r>
  </si>
  <si>
    <t>Preliminary
 Session</t>
  </si>
  <si>
    <t>TRIZ協会年会費
払込方法</t>
  </si>
  <si>
    <r>
      <t>食事代：</t>
    </r>
    <r>
      <rPr>
        <sz val="11"/>
        <rFont val="ＭＳ Ｐゴシック"/>
        <family val="3"/>
      </rPr>
      <t>６日夕（定食1000円)
　　　　　</t>
    </r>
  </si>
  <si>
    <r>
      <t>食事代：</t>
    </r>
    <r>
      <rPr>
        <sz val="11"/>
        <rFont val="ＭＳ Ｐゴシック"/>
        <family val="3"/>
      </rPr>
      <t xml:space="preserve">
　　　　　</t>
    </r>
    <r>
      <rPr>
        <sz val="11"/>
        <rFont val="ＭＳ Ｐゴシック"/>
        <family val="3"/>
      </rPr>
      <t xml:space="preserve"> </t>
    </r>
    <r>
      <rPr>
        <sz val="11"/>
        <rFont val="ＭＳ Ｐゴシック"/>
        <family val="3"/>
      </rPr>
      <t>８日昼（定食：800円）</t>
    </r>
  </si>
  <si>
    <r>
      <t>通信欄
　・</t>
    </r>
    <r>
      <rPr>
        <b/>
        <sz val="10"/>
        <rFont val="ＭＳ Ｐゴシック"/>
        <family val="3"/>
      </rPr>
      <t>グループ討論の　　テーマ</t>
    </r>
    <r>
      <rPr>
        <sz val="10"/>
        <rFont val="ＭＳ Ｐゴシック"/>
        <family val="3"/>
      </rPr>
      <t xml:space="preserve">
 　・その他ご意見ご希望　　等</t>
    </r>
  </si>
  <si>
    <t>　　・予稿集はＵＳＢですのでＰＣをご持参下さい。あるいはＯｐｔｉｏｎで印刷物の予稿集をお求め下さい。</t>
  </si>
  <si>
    <t>　　　　なお、PC用コンセントの口数が少ないので各自電源タブレットをご持参下さい。</t>
  </si>
  <si>
    <t>参加費用 計
（記入不要）</t>
  </si>
  <si>
    <t>１B：アドバンストセミナー</t>
  </si>
  <si>
    <r>
      <t>１</t>
    </r>
    <r>
      <rPr>
        <sz val="11"/>
        <rFont val="ＭＳ Ｐゴシック"/>
        <family val="3"/>
      </rPr>
      <t>：必要（申込時支払）、　０／空白：不要</t>
    </r>
  </si>
  <si>
    <t>１：希望あり　０/空白：なし
１B参加者のみ購入できます。</t>
  </si>
  <si>
    <t>TRIZ協会入会金</t>
  </si>
  <si>
    <t>TRIZ協会年会費（一般会員）</t>
  </si>
  <si>
    <t>１B：アドバンストセミナー</t>
  </si>
  <si>
    <t>氏名</t>
  </si>
  <si>
    <t>53,350</t>
  </si>
  <si>
    <t>56,500</t>
  </si>
  <si>
    <t>発表者は必ず
どれかに１</t>
  </si>
  <si>
    <r>
      <t>TRIZ協会年会費</t>
    </r>
    <r>
      <rPr>
        <b/>
        <sz val="10"/>
        <rFont val="ＭＳ Ｐゴシック"/>
        <family val="3"/>
      </rPr>
      <t>（学生・シニア会員）</t>
    </r>
  </si>
  <si>
    <t>学生(社会人を除く）；１A+2C,3C</t>
  </si>
  <si>
    <r>
      <t xml:space="preserve">第８回TRIZシンポジウム追加予稿集内訳詳細 </t>
    </r>
  </si>
  <si>
    <t>です。</t>
  </si>
  <si>
    <t>　　・ＵＳＢ予稿集は参加費に含まれています。・予稿集はＵＳＢですのでＰＣをご持参下さい。あるいはＯｐｔｉｏｎで印刷物の予稿集をお求め下さい。</t>
  </si>
  <si>
    <t>　　　　　なお、PC用コンセントの口数が少ないので各自電源タブレットをご持参下さい。</t>
  </si>
  <si>
    <t>（Ⅰ）</t>
  </si>
  <si>
    <t>（Ⅱ）</t>
  </si>
  <si>
    <t>（Ⅲ）</t>
  </si>
  <si>
    <t>（Ⅳ）</t>
  </si>
  <si>
    <r>
      <t>１</t>
    </r>
    <r>
      <rPr>
        <sz val="11"/>
        <rFont val="ＭＳ Ｐゴシック"/>
        <family val="3"/>
      </rPr>
      <t xml:space="preserve">：継続する　 </t>
    </r>
    <r>
      <rPr>
        <sz val="9"/>
        <rFont val="ＭＳ Ｐゴシック"/>
        <family val="3"/>
      </rPr>
      <t>０／空白：継続しない</t>
    </r>
  </si>
  <si>
    <r>
      <t>１</t>
    </r>
    <r>
      <rPr>
        <sz val="11"/>
        <rFont val="ＭＳ Ｐゴシック"/>
        <family val="3"/>
      </rPr>
      <t>：新入会　 　</t>
    </r>
    <r>
      <rPr>
        <sz val="9"/>
        <rFont val="ＭＳ Ｐゴシック"/>
        <family val="3"/>
      </rPr>
      <t>０／空白：入会しない</t>
    </r>
  </si>
  <si>
    <r>
      <t xml:space="preserve">０／空白：入会しない　
</t>
    </r>
    <r>
      <rPr>
        <b/>
        <sz val="10"/>
        <rFont val="ＭＳ Ｐゴシック"/>
        <family val="3"/>
      </rPr>
      <t>１</t>
    </r>
    <r>
      <rPr>
        <sz val="10"/>
        <rFont val="ＭＳ Ｐゴシック"/>
        <family val="3"/>
      </rPr>
      <t xml:space="preserve">：ｼﾝﾎﾟｼﾞｳﾑ参加費と共に　
</t>
    </r>
    <r>
      <rPr>
        <b/>
        <sz val="10"/>
        <rFont val="ＭＳ Ｐゴシック"/>
        <family val="3"/>
      </rPr>
      <t>２：</t>
    </r>
    <r>
      <rPr>
        <sz val="10"/>
        <rFont val="ＭＳ Ｐゴシック"/>
        <family val="3"/>
      </rPr>
      <t xml:space="preserve">別途払込　
</t>
    </r>
    <r>
      <rPr>
        <b/>
        <sz val="10"/>
        <rFont val="ＭＳ Ｐゴシック"/>
        <family val="3"/>
      </rPr>
      <t>３：</t>
    </r>
    <r>
      <rPr>
        <sz val="10"/>
        <rFont val="ＭＳ Ｐゴシック"/>
        <family val="3"/>
      </rPr>
      <t>その他（　　　　　　　）　</t>
    </r>
  </si>
  <si>
    <r>
      <t>１：</t>
    </r>
    <r>
      <rPr>
        <sz val="11"/>
        <rFont val="ＭＳ Ｐゴシック"/>
        <family val="3"/>
      </rPr>
      <t xml:space="preserve">銀行振込
</t>
    </r>
    <r>
      <rPr>
        <b/>
        <sz val="11"/>
        <rFont val="ＭＳ Ｐゴシック"/>
        <family val="3"/>
      </rPr>
      <t>２：</t>
    </r>
    <r>
      <rPr>
        <sz val="11"/>
        <rFont val="ＭＳ Ｐゴシック"/>
        <family val="3"/>
      </rPr>
      <t>当日現金</t>
    </r>
  </si>
  <si>
    <r>
      <t>１B</t>
    </r>
    <r>
      <rPr>
        <b/>
        <sz val="8"/>
        <rFont val="ＭＳ Ｐゴシック"/>
        <family val="3"/>
      </rPr>
      <t xml:space="preserve">：
ｱﾄﾞﾊﾞﾝｽﾄ
</t>
    </r>
    <r>
      <rPr>
        <b/>
        <sz val="9"/>
        <rFont val="ＭＳ Ｐゴシック"/>
        <family val="3"/>
      </rPr>
      <t xml:space="preserve"> </t>
    </r>
    <r>
      <rPr>
        <b/>
        <sz val="10"/>
        <rFont val="ＭＳ Ｐゴシック"/>
        <family val="3"/>
      </rPr>
      <t>セミナー</t>
    </r>
  </si>
  <si>
    <r>
      <t>２C、３C：</t>
    </r>
    <r>
      <rPr>
        <b/>
        <sz val="8"/>
        <rFont val="ＭＳ Ｐゴシック"/>
        <family val="3"/>
      </rPr>
      <t xml:space="preserve">
　　　　</t>
    </r>
    <r>
      <rPr>
        <b/>
        <sz val="10"/>
        <rFont val="ＭＳ Ｐゴシック"/>
        <family val="3"/>
      </rPr>
      <t>コンファレンス</t>
    </r>
  </si>
  <si>
    <r>
      <t>１A</t>
    </r>
    <r>
      <rPr>
        <b/>
        <sz val="8"/>
        <rFont val="ＭＳ Ｐゴシック"/>
        <family val="3"/>
      </rPr>
      <t>：
チュートリアル
テーマ講演</t>
    </r>
  </si>
  <si>
    <t>(発表者はTRIZ協会入会欄にチェックして下さい)</t>
  </si>
  <si>
    <t>（社会人学生は一般扱いです）</t>
  </si>
  <si>
    <t>学生(社会人を除く）；１B+2C,3C</t>
  </si>
  <si>
    <t>　　　　追加注文</t>
  </si>
  <si>
    <t>－</t>
  </si>
  <si>
    <r>
      <t>追加予稿集</t>
    </r>
    <r>
      <rPr>
        <sz val="12"/>
        <rFont val="ＭＳ Ｐゴシック"/>
        <family val="3"/>
      </rPr>
      <t>(USB)　　１B</t>
    </r>
  </si>
  <si>
    <t>参加部分のUSB予稿集は
１個配布されます</t>
  </si>
  <si>
    <r>
      <t>１：</t>
    </r>
    <r>
      <rPr>
        <sz val="12"/>
        <rFont val="ＭＳ Ｐゴシック"/>
        <family val="3"/>
      </rPr>
      <t>希望あり　０/空白：なし</t>
    </r>
  </si>
  <si>
    <r>
      <t>１：</t>
    </r>
    <r>
      <rPr>
        <sz val="12"/>
        <rFont val="ＭＳ Ｐゴシック"/>
        <family val="3"/>
      </rPr>
      <t>希望あり　０/空白：なし</t>
    </r>
  </si>
  <si>
    <r>
      <t>　　・</t>
    </r>
    <r>
      <rPr>
        <b/>
        <sz val="12"/>
        <rFont val="ＭＳ Ｐゴシック"/>
        <family val="3"/>
      </rPr>
      <t>参加申し込み部分のＵＳＢ予稿集は参加費に含まれており、配布されますので、申し込み不要です。</t>
    </r>
  </si>
  <si>
    <t>　　・追加予稿集を複数ご希望の方は別途事務局宛にお申し込み下さい。</t>
  </si>
  <si>
    <t>参加部分のUSB予稿集は
参加費に含まれています（申し込み不要）</t>
  </si>
  <si>
    <t>役職</t>
  </si>
  <si>
    <t>予稿集</t>
  </si>
  <si>
    <r>
      <t>追加を希望される方は</t>
    </r>
    <r>
      <rPr>
        <b/>
        <sz val="11"/>
        <rFont val="ＭＳ Ｐゴシック"/>
        <family val="3"/>
      </rPr>
      <t>次ページの必要箇所に</t>
    </r>
    <r>
      <rPr>
        <sz val="9"/>
        <rFont val="ＭＳ Ｐゴシック"/>
        <family val="3"/>
      </rPr>
      <t>ご記入下さい</t>
    </r>
  </si>
  <si>
    <t>予稿集は、参加部分についてUSBの形態で1個配布されます（申し込み不要）</t>
  </si>
  <si>
    <r>
      <t>追加</t>
    </r>
    <r>
      <rPr>
        <sz val="9"/>
        <rFont val="ＭＳ Ｐゴシック"/>
        <family val="3"/>
      </rPr>
      <t>（紙・電子版）</t>
    </r>
    <r>
      <rPr>
        <b/>
        <sz val="11"/>
        <rFont val="ＭＳ Ｐゴシック"/>
        <family val="3"/>
      </rPr>
      <t>予稿集</t>
    </r>
  </si>
  <si>
    <r>
      <t>１</t>
    </r>
    <r>
      <rPr>
        <sz val="11"/>
        <rFont val="ＭＳ Ｐゴシック"/>
        <family val="3"/>
      </rPr>
      <t xml:space="preserve">：参加 (\3,000)、　０／空白：不参加         </t>
    </r>
  </si>
  <si>
    <t>・１B参加者は,１Aにも参加できます。
・2C､3C参加者は1日目の弓野先生の特別講演＆グループ討論にも参加できます。</t>
  </si>
  <si>
    <t>・１B参加者は,１Aにも参加できます。
・2C､3C参加者は1日目の弓野先生の特別講演＆グループ討論にも参加できます。</t>
  </si>
  <si>
    <t>（　　　　　　にご記入下さい）</t>
  </si>
  <si>
    <r>
      <t>第8回</t>
    </r>
    <r>
      <rPr>
        <b/>
        <sz val="18"/>
        <rFont val="ＭＳ Ｐゴシック"/>
        <family val="3"/>
      </rPr>
      <t>日本TRIZシンポジウム参加申込書</t>
    </r>
    <r>
      <rPr>
        <b/>
        <sz val="16"/>
        <rFont val="ＭＳ Ｐゴシック"/>
        <family val="3"/>
      </rPr>
      <t>(日本設計工学会）</t>
    </r>
  </si>
  <si>
    <r>
      <t>１</t>
    </r>
    <r>
      <rPr>
        <sz val="11"/>
        <rFont val="ＭＳ Ｐゴシック"/>
        <family val="3"/>
      </rPr>
      <t>：日本設計工学会会員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</si>
</sst>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quot;月&quot;d&quot;日&quot;;@"/>
    <numFmt numFmtId="180" formatCode="yyyy&quot;年&quot;m&quot;月&quot;d&quot;日&quot;;@"/>
    <numFmt numFmtId="181" formatCode="&quot;¥&quot;#,##0_);[Red]\(&quot;¥&quot;#,##0\)"/>
    <numFmt numFmtId="182" formatCode="0_ "/>
    <numFmt numFmtId="183" formatCode="0_);[Red]\(0\)"/>
    <numFmt numFmtId="184" formatCode="#,##0;[Red]#,##0"/>
    <numFmt numFmtId="185" formatCode="0;[Red]0"/>
  </numFmts>
  <fonts count="52">
    <font>
      <sz val="11"/>
      <name val="ＭＳ Ｐゴシック"/>
      <family val="3"/>
    </font>
    <font>
      <b/>
      <sz val="18"/>
      <name val="ＭＳ Ｐゴシック"/>
      <family val="3"/>
    </font>
    <font>
      <sz val="6"/>
      <name val="ＭＳ Ｐゴシック"/>
      <family val="3"/>
    </font>
    <font>
      <sz val="9"/>
      <name val="ＭＳ Ｐゴシック"/>
      <family val="3"/>
    </font>
    <font>
      <sz val="12"/>
      <name val="ＭＳ Ｐゴシック"/>
      <family val="3"/>
    </font>
    <font>
      <sz val="10"/>
      <name val="ＭＳ Ｐゴシック"/>
      <family val="3"/>
    </font>
    <font>
      <sz val="14"/>
      <name val="ＭＳ Ｐゴシック"/>
      <family val="3"/>
    </font>
    <font>
      <b/>
      <sz val="12"/>
      <name val="ＭＳ Ｐゴシック"/>
      <family val="3"/>
    </font>
    <font>
      <b/>
      <sz val="14"/>
      <name val="ＭＳ Ｐゴシック"/>
      <family val="3"/>
    </font>
    <font>
      <b/>
      <sz val="11"/>
      <name val="ＭＳ Ｐゴシック"/>
      <family val="3"/>
    </font>
    <font>
      <b/>
      <sz val="10"/>
      <name val="ＭＳ Ｐゴシック"/>
      <family val="3"/>
    </font>
    <font>
      <b/>
      <sz val="8"/>
      <name val="ＭＳ Ｐゴシック"/>
      <family val="3"/>
    </font>
    <font>
      <b/>
      <sz val="9"/>
      <name val="ＭＳ Ｐゴシック"/>
      <family val="3"/>
    </font>
    <font>
      <b/>
      <sz val="14"/>
      <color indexed="10"/>
      <name val="ＭＳ Ｐゴシック"/>
      <family val="3"/>
    </font>
    <font>
      <b/>
      <sz val="14"/>
      <color indexed="8"/>
      <name val="ＭＳ Ｐゴシック"/>
      <family val="3"/>
    </font>
    <font>
      <b/>
      <sz val="12"/>
      <color indexed="10"/>
      <name val="ＭＳ Ｐゴシック"/>
      <family val="3"/>
    </font>
    <font>
      <b/>
      <sz val="16"/>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color indexed="63"/>
      </right>
      <top style="thin"/>
      <bottom style="thin"/>
    </border>
    <border>
      <left style="medium"/>
      <right>
        <color indexed="63"/>
      </right>
      <top>
        <color indexed="63"/>
      </top>
      <bottom>
        <color indexed="63"/>
      </bottom>
    </border>
    <border>
      <left>
        <color indexed="63"/>
      </left>
      <right style="thin"/>
      <top style="double"/>
      <bottom style="thin"/>
    </border>
    <border>
      <left style="medium"/>
      <right style="thin"/>
      <top style="thin"/>
      <bottom style="thin"/>
    </border>
    <border>
      <left style="medium"/>
      <right style="thin"/>
      <top>
        <color indexed="63"/>
      </top>
      <bottom style="thin"/>
    </border>
    <border>
      <left style="medium"/>
      <right style="thin"/>
      <top style="double"/>
      <bottom style="thin"/>
    </border>
    <border>
      <left style="thin"/>
      <right>
        <color indexed="63"/>
      </right>
      <top style="medium"/>
      <bottom>
        <color indexed="63"/>
      </bottom>
    </border>
    <border>
      <left style="thin"/>
      <right>
        <color indexed="63"/>
      </right>
      <top style="hair"/>
      <bottom style="thin"/>
    </border>
    <border>
      <left>
        <color indexed="63"/>
      </left>
      <right style="thin"/>
      <top>
        <color indexed="63"/>
      </top>
      <bottom style="thin"/>
    </border>
    <border>
      <left style="medium"/>
      <right>
        <color indexed="63"/>
      </right>
      <top style="double"/>
      <bottom style="thin"/>
    </border>
    <border>
      <left style="medium"/>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style="medium"/>
      <right>
        <color indexed="63"/>
      </right>
      <top>
        <color indexed="63"/>
      </top>
      <bottom style="thin"/>
    </border>
    <border>
      <left style="medium"/>
      <right>
        <color indexed="63"/>
      </right>
      <top style="medium"/>
      <bottom style="thin"/>
    </border>
    <border>
      <left style="medium"/>
      <right style="thin"/>
      <top style="medium"/>
      <bottom style="thin"/>
    </border>
    <border>
      <left style="medium"/>
      <right>
        <color indexed="63"/>
      </right>
      <top style="thin"/>
      <bottom style="medium"/>
    </border>
    <border>
      <left style="medium"/>
      <right style="thin"/>
      <top style="thin"/>
      <bottom style="medium"/>
    </border>
    <border>
      <left>
        <color indexed="63"/>
      </left>
      <right style="thin"/>
      <top style="medium"/>
      <bottom style="thin"/>
    </border>
    <border>
      <left>
        <color indexed="63"/>
      </left>
      <right style="thin"/>
      <top style="thin"/>
      <bottom style="medium"/>
    </border>
    <border>
      <left>
        <color indexed="63"/>
      </left>
      <right>
        <color indexed="63"/>
      </right>
      <top style="medium"/>
      <bottom>
        <color indexed="63"/>
      </bottom>
    </border>
    <border>
      <left style="thin"/>
      <right>
        <color indexed="63"/>
      </right>
      <top style="thin"/>
      <bottom style="thin"/>
    </border>
    <border>
      <left style="thin"/>
      <right style="hair"/>
      <top style="thin"/>
      <bottom style="thin"/>
    </border>
    <border>
      <left style="thin"/>
      <right>
        <color indexed="63"/>
      </right>
      <top style="thin"/>
      <bottom>
        <color indexed="63"/>
      </bottom>
    </border>
    <border>
      <left style="hair"/>
      <right style="thin"/>
      <top style="thin"/>
      <bottom style="thin"/>
    </border>
    <border>
      <left style="thin"/>
      <right>
        <color indexed="63"/>
      </right>
      <top style="double"/>
      <bottom>
        <color indexed="63"/>
      </bottom>
    </border>
    <border>
      <left style="thin"/>
      <right>
        <color indexed="63"/>
      </right>
      <top style="thin"/>
      <bottom style="double"/>
    </border>
    <border>
      <left style="medium"/>
      <right style="thin"/>
      <top>
        <color indexed="63"/>
      </top>
      <bottom>
        <color indexed="63"/>
      </bottom>
    </border>
    <border>
      <left style="thin"/>
      <right style="medium"/>
      <top>
        <color indexed="63"/>
      </top>
      <bottom>
        <color indexed="63"/>
      </bottom>
    </border>
    <border>
      <left style="thin"/>
      <right style="medium"/>
      <top style="double"/>
      <bottom style="thin"/>
    </border>
    <border>
      <left style="thin"/>
      <right>
        <color indexed="63"/>
      </right>
      <top style="double"/>
      <bottom style="thin"/>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style="medium"/>
      <bottom style="medium"/>
    </border>
    <border>
      <left>
        <color indexed="63"/>
      </left>
      <right>
        <color indexed="63"/>
      </right>
      <top style="thin"/>
      <bottom style="medium"/>
    </border>
    <border>
      <left>
        <color indexed="63"/>
      </left>
      <right>
        <color indexed="63"/>
      </right>
      <top style="double"/>
      <bottom style="thin"/>
    </border>
    <border>
      <left style="medium"/>
      <right style="medium"/>
      <top style="double"/>
      <bottom style="thin"/>
    </border>
    <border>
      <left>
        <color indexed="63"/>
      </left>
      <right style="medium"/>
      <top style="double"/>
      <bottom style="thin"/>
    </border>
    <border>
      <left style="thin"/>
      <right style="medium"/>
      <top style="hair"/>
      <bottom style="double"/>
    </border>
    <border>
      <left style="medium"/>
      <right style="medium"/>
      <top style="double"/>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color indexed="63"/>
      </top>
      <bottom>
        <color indexed="63"/>
      </bottom>
    </border>
    <border>
      <left style="thin"/>
      <right style="medium"/>
      <top style="thin"/>
      <bottom style="medium"/>
    </border>
    <border>
      <left style="thin"/>
      <right>
        <color indexed="63"/>
      </right>
      <top style="medium"/>
      <bottom style="hair"/>
    </border>
    <border diagonalDown="1">
      <left style="thin"/>
      <right style="thin"/>
      <top style="thin"/>
      <bottom style="thin"/>
      <diagonal style="thin"/>
    </border>
    <border>
      <left style="hair"/>
      <right style="thin"/>
      <top style="hair"/>
      <bottom style="thin"/>
    </border>
    <border>
      <left style="thin"/>
      <right style="hair"/>
      <top style="hair"/>
      <bottom style="thin"/>
    </border>
    <border>
      <left>
        <color indexed="63"/>
      </left>
      <right style="thin"/>
      <top style="thin"/>
      <bottom style="thin"/>
    </border>
    <border>
      <left style="thin"/>
      <right style="medium"/>
      <top>
        <color indexed="63"/>
      </top>
      <bottom style="thin"/>
    </border>
    <border>
      <left>
        <color indexed="63"/>
      </left>
      <right style="medium"/>
      <top style="thin"/>
      <bottom style="medium"/>
    </border>
    <border>
      <left style="thin"/>
      <right style="thin"/>
      <top style="thin"/>
      <bottom>
        <color indexed="63"/>
      </bottom>
    </border>
    <border>
      <left style="hair"/>
      <right style="medium"/>
      <top style="thin"/>
      <bottom style="thin"/>
    </border>
    <border>
      <left style="thin"/>
      <right style="thin"/>
      <top style="thin"/>
      <bottom style="medium"/>
    </border>
    <border>
      <left style="thin"/>
      <right style="thin"/>
      <top style="thin"/>
      <bottom style="thin"/>
    </border>
    <border>
      <left style="thin"/>
      <right style="thin"/>
      <top style="hair"/>
      <bottom style="double"/>
    </border>
    <border>
      <left style="thin"/>
      <right style="medium"/>
      <top style="medium"/>
      <bottom>
        <color indexed="63"/>
      </bottom>
    </border>
    <border>
      <left style="thin"/>
      <right style="medium"/>
      <top style="thin"/>
      <bottom style="thin"/>
    </border>
    <border>
      <left style="thin"/>
      <right>
        <color indexed="63"/>
      </right>
      <top style="thin"/>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medium"/>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thin"/>
      <bottom style="thin"/>
    </border>
    <border>
      <left>
        <color indexed="63"/>
      </left>
      <right>
        <color indexed="63"/>
      </right>
      <top style="medium"/>
      <bottom style="thin"/>
    </border>
    <border>
      <left style="thin"/>
      <right style="medium"/>
      <top style="thin"/>
      <bottom>
        <color indexed="63"/>
      </bottom>
    </border>
    <border>
      <left style="thin"/>
      <right style="medium"/>
      <top style="medium"/>
      <bottom style="thin"/>
    </border>
    <border>
      <left style="medium"/>
      <right style="thin"/>
      <top style="double"/>
      <bottom style="medium"/>
    </border>
    <border>
      <left style="thin"/>
      <right>
        <color indexed="63"/>
      </right>
      <top style="double"/>
      <bottom style="medium"/>
    </border>
    <border>
      <left style="thin"/>
      <right style="medium"/>
      <top style="thin"/>
      <bottom style="double"/>
    </border>
    <border>
      <left style="thin"/>
      <right style="thin"/>
      <top style="medium"/>
      <bottom style="hair"/>
    </border>
    <border>
      <left style="thin"/>
      <right style="thin"/>
      <top style="hair"/>
      <bottom style="hair"/>
    </border>
    <border>
      <left>
        <color indexed="63"/>
      </left>
      <right style="thin"/>
      <top>
        <color indexed="63"/>
      </top>
      <bottom>
        <color indexed="63"/>
      </bottom>
    </border>
    <border>
      <left style="medium"/>
      <right>
        <color indexed="63"/>
      </right>
      <top>
        <color indexed="63"/>
      </top>
      <bottom style="double"/>
    </border>
    <border>
      <left>
        <color indexed="63"/>
      </left>
      <right style="thin"/>
      <top>
        <color indexed="63"/>
      </top>
      <bottom style="double"/>
    </border>
    <border>
      <left>
        <color indexed="63"/>
      </left>
      <right style="thin"/>
      <top style="medium"/>
      <bottom style="medium"/>
    </border>
    <border>
      <left style="thin"/>
      <right>
        <color indexed="63"/>
      </right>
      <top style="medium"/>
      <bottom style="medium"/>
    </border>
    <border>
      <left style="thin"/>
      <right>
        <color indexed="63"/>
      </right>
      <top>
        <color indexed="63"/>
      </top>
      <bottom>
        <color indexed="63"/>
      </bottom>
    </border>
    <border>
      <left style="hair"/>
      <right>
        <color indexed="63"/>
      </right>
      <top style="thin"/>
      <bottom style="thin"/>
    </border>
    <border>
      <left>
        <color indexed="63"/>
      </left>
      <right>
        <color indexed="63"/>
      </right>
      <top style="thin"/>
      <bottom style="double"/>
    </border>
    <border>
      <left>
        <color indexed="63"/>
      </left>
      <right style="medium"/>
      <top style="thin"/>
      <bottom style="double"/>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style="hair"/>
      <right>
        <color indexed="63"/>
      </right>
      <top style="thin"/>
      <bottom style="double"/>
    </border>
    <border>
      <left style="thin"/>
      <right style="thin"/>
      <top style="medium"/>
      <bottom style="thin"/>
    </border>
    <border>
      <left style="thin"/>
      <right style="thin"/>
      <top style="medium"/>
      <bottom>
        <color indexed="63"/>
      </bottom>
    </border>
    <border>
      <left>
        <color indexed="63"/>
      </left>
      <right style="hair"/>
      <top style="hair"/>
      <bottom style="double"/>
    </border>
    <border>
      <left style="hair"/>
      <right style="thin"/>
      <top style="medium"/>
      <bottom>
        <color indexed="63"/>
      </bottom>
    </border>
    <border>
      <left style="hair"/>
      <right style="thin"/>
      <top>
        <color indexed="63"/>
      </top>
      <bottom>
        <color indexed="63"/>
      </bottom>
    </border>
    <border>
      <left style="hair"/>
      <right style="thin"/>
      <top>
        <color indexed="63"/>
      </top>
      <bottom style="double"/>
    </border>
    <border>
      <left style="medium"/>
      <right>
        <color indexed="63"/>
      </right>
      <top style="thin"/>
      <bottom style="double"/>
    </border>
    <border>
      <left>
        <color indexed="63"/>
      </left>
      <right style="thin"/>
      <top style="thin"/>
      <bottom style="double"/>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left>
        <color indexed="63"/>
      </left>
      <right>
        <color indexed="63"/>
      </right>
      <top style="medium"/>
      <bottom style="hair"/>
    </border>
    <border>
      <left>
        <color indexed="63"/>
      </left>
      <right style="hair"/>
      <top style="medium"/>
      <bottom style="hair"/>
    </border>
    <border>
      <left style="medium"/>
      <right>
        <color indexed="63"/>
      </right>
      <top style="double"/>
      <bottom>
        <color indexed="63"/>
      </bottom>
    </border>
    <border>
      <left>
        <color indexed="63"/>
      </left>
      <right style="thin"/>
      <top style="double"/>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left>
        <color indexed="63"/>
      </left>
      <right style="thin"/>
      <top>
        <color indexed="63"/>
      </top>
      <bottom style="medium"/>
    </border>
    <border>
      <left style="thin"/>
      <right style="hair"/>
      <top style="double"/>
      <bottom>
        <color indexed="63"/>
      </bottom>
    </border>
    <border>
      <left style="thin"/>
      <right style="hair"/>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diagonalDown="1">
      <left style="thin"/>
      <right>
        <color indexed="63"/>
      </right>
      <top style="thin"/>
      <bottom style="medium"/>
      <diagonal style="thin"/>
    </border>
    <border diagonalDown="1">
      <left>
        <color indexed="63"/>
      </left>
      <right>
        <color indexed="63"/>
      </right>
      <top style="thin"/>
      <bottom style="medium"/>
      <diagonal style="thin"/>
    </border>
    <border>
      <left>
        <color indexed="63"/>
      </left>
      <right style="thin"/>
      <top style="medium"/>
      <bottom style="hair"/>
    </border>
    <border>
      <left style="medium"/>
      <right>
        <color indexed="63"/>
      </right>
      <top style="thin"/>
      <bottom style="hair"/>
    </border>
    <border>
      <left>
        <color indexed="63"/>
      </left>
      <right style="thin"/>
      <top style="thin"/>
      <bottom style="hair"/>
    </border>
    <border>
      <left style="medium"/>
      <right>
        <color indexed="63"/>
      </right>
      <top style="hair"/>
      <bottom style="double"/>
    </border>
    <border>
      <left>
        <color indexed="63"/>
      </left>
      <right style="thin"/>
      <top style="hair"/>
      <bottom style="double"/>
    </border>
    <border>
      <left style="hair"/>
      <right style="medium"/>
      <top style="medium"/>
      <bottom>
        <color indexed="63"/>
      </bottom>
    </border>
    <border>
      <left style="hair"/>
      <right style="medium"/>
      <top>
        <color indexed="63"/>
      </top>
      <bottom>
        <color indexed="63"/>
      </bottom>
    </border>
    <border>
      <left style="hair"/>
      <right style="medium"/>
      <top>
        <color indexed="63"/>
      </top>
      <bottom style="double"/>
    </border>
    <border>
      <left style="hair"/>
      <right style="hair"/>
      <top style="double"/>
      <bottom>
        <color indexed="63"/>
      </bottom>
    </border>
    <border>
      <left style="hair"/>
      <right style="hair"/>
      <top>
        <color indexed="63"/>
      </top>
      <bottom style="medium"/>
    </border>
    <border>
      <left style="hair"/>
      <right style="medium"/>
      <top style="double"/>
      <bottom>
        <color indexed="63"/>
      </bottom>
    </border>
    <border>
      <left style="hair"/>
      <right style="medium"/>
      <top>
        <color indexed="63"/>
      </top>
      <bottom style="medium"/>
    </border>
    <border>
      <left style="hair"/>
      <right style="hair"/>
      <top style="medium"/>
      <bottom>
        <color indexed="63"/>
      </bottom>
    </border>
    <border>
      <left style="hair"/>
      <right style="hair"/>
      <top>
        <color indexed="63"/>
      </top>
      <bottom>
        <color indexed="63"/>
      </bottom>
    </border>
    <border>
      <left style="hair"/>
      <right style="hair"/>
      <top>
        <color indexed="63"/>
      </top>
      <bottom style="double"/>
    </border>
    <border>
      <left>
        <color indexed="63"/>
      </left>
      <right style="medium"/>
      <top style="hair"/>
      <bottom style="medium"/>
    </border>
    <border>
      <left style="medium"/>
      <right>
        <color indexed="63"/>
      </right>
      <top style="double"/>
      <bottom style="medium"/>
    </border>
    <border>
      <left>
        <color indexed="63"/>
      </left>
      <right style="medium"/>
      <top style="double"/>
      <bottom style="medium"/>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
      <left>
        <color indexed="63"/>
      </left>
      <right>
        <color indexed="63"/>
      </right>
      <top style="double"/>
      <bottom style="medium"/>
    </border>
    <border>
      <left style="medium"/>
      <right>
        <color indexed="63"/>
      </right>
      <top style="double"/>
      <bottom style="double"/>
    </border>
    <border>
      <left>
        <color indexed="63"/>
      </left>
      <right style="medium"/>
      <top>
        <color indexed="63"/>
      </top>
      <bottom style="double"/>
    </border>
    <border>
      <left>
        <color indexed="63"/>
      </left>
      <right>
        <color indexed="63"/>
      </right>
      <top>
        <color indexed="63"/>
      </top>
      <bottom style="double"/>
    </border>
    <border>
      <left style="medium"/>
      <right style="thin"/>
      <top>
        <color indexed="63"/>
      </top>
      <bottom style="double"/>
    </border>
    <border>
      <left style="thin"/>
      <right style="medium"/>
      <top>
        <color indexed="63"/>
      </top>
      <bottom style="double"/>
    </border>
    <border>
      <left>
        <color indexed="63"/>
      </left>
      <right style="medium"/>
      <top>
        <color indexed="63"/>
      </top>
      <bottom style="medium"/>
    </border>
    <border>
      <left style="medium"/>
      <right>
        <color indexed="63"/>
      </right>
      <top style="medium"/>
      <bottom style="hair"/>
    </border>
    <border>
      <left>
        <color indexed="63"/>
      </left>
      <right style="medium"/>
      <top style="medium"/>
      <bottom style="hair"/>
    </border>
    <border>
      <left style="medium"/>
      <right style="medium"/>
      <top>
        <color indexed="63"/>
      </top>
      <bottom style="double"/>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thin"/>
      <bottom>
        <color indexed="63"/>
      </bottom>
    </border>
    <border diagonalDown="1">
      <left style="medium"/>
      <right>
        <color indexed="63"/>
      </right>
      <top style="thin"/>
      <bottom style="medium"/>
      <diagonal style="thin"/>
    </border>
    <border diagonalDown="1">
      <left>
        <color indexed="63"/>
      </left>
      <right style="medium"/>
      <top style="thin"/>
      <bottom style="medium"/>
      <diagonal style="thin"/>
    </border>
    <border diagonalDown="1">
      <left>
        <color indexed="63"/>
      </left>
      <right style="thin"/>
      <top style="thin"/>
      <bottom style="medium"/>
      <diagonal style="thin"/>
    </border>
    <border diagonalDown="1">
      <left style="medium"/>
      <right>
        <color indexed="63"/>
      </right>
      <top style="thin"/>
      <bottom style="thin"/>
      <diagonal style="thin"/>
    </border>
    <border diagonalDown="1">
      <left>
        <color indexed="63"/>
      </left>
      <right style="medium"/>
      <top style="thin"/>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06">
    <xf numFmtId="0" fontId="0" fillId="0" borderId="0" xfId="0" applyAlignment="1">
      <alignment/>
    </xf>
    <xf numFmtId="0" fontId="4" fillId="0" borderId="0" xfId="0" applyFont="1" applyAlignment="1">
      <alignment vertical="center"/>
    </xf>
    <xf numFmtId="0" fontId="0" fillId="0" borderId="0" xfId="0" applyFont="1" applyAlignment="1">
      <alignment vertical="center"/>
    </xf>
    <xf numFmtId="0" fontId="4" fillId="0" borderId="0" xfId="0" applyFont="1" applyAlignment="1">
      <alignment/>
    </xf>
    <xf numFmtId="0" fontId="4" fillId="0" borderId="0" xfId="0" applyFont="1" applyAlignment="1">
      <alignment horizontal="center"/>
    </xf>
    <xf numFmtId="0" fontId="0" fillId="0" borderId="0" xfId="0" applyAlignment="1">
      <alignment horizontal="center"/>
    </xf>
    <xf numFmtId="0" fontId="0" fillId="0" borderId="0" xfId="0" applyBorder="1" applyAlignment="1">
      <alignment/>
    </xf>
    <xf numFmtId="0" fontId="5" fillId="0" borderId="10" xfId="0" applyFont="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3" fontId="4" fillId="0" borderId="0" xfId="0" applyNumberFormat="1" applyFont="1" applyAlignment="1">
      <alignment vertical="center"/>
    </xf>
    <xf numFmtId="0" fontId="9" fillId="0" borderId="0" xfId="0" applyFont="1" applyAlignment="1">
      <alignment/>
    </xf>
    <xf numFmtId="0" fontId="7" fillId="0" borderId="11" xfId="0" applyFont="1" applyBorder="1" applyAlignment="1">
      <alignment vertical="center"/>
    </xf>
    <xf numFmtId="3" fontId="7" fillId="0" borderId="0" xfId="0" applyNumberFormat="1" applyFont="1" applyBorder="1" applyAlignment="1">
      <alignment vertical="center"/>
    </xf>
    <xf numFmtId="3" fontId="0" fillId="0" borderId="12" xfId="0" applyNumberFormat="1" applyFont="1" applyBorder="1" applyAlignment="1">
      <alignment horizontal="center" vertical="center"/>
    </xf>
    <xf numFmtId="3" fontId="6" fillId="0" borderId="12" xfId="0" applyNumberFormat="1" applyFont="1" applyBorder="1" applyAlignment="1">
      <alignment vertical="center"/>
    </xf>
    <xf numFmtId="3" fontId="6" fillId="0" borderId="13" xfId="0" applyNumberFormat="1" applyFont="1" applyBorder="1" applyAlignment="1">
      <alignment horizontal="right" vertical="center"/>
    </xf>
    <xf numFmtId="3" fontId="6" fillId="0" borderId="14" xfId="0" applyNumberFormat="1" applyFont="1" applyBorder="1" applyAlignment="1">
      <alignment horizontal="right" vertical="center"/>
    </xf>
    <xf numFmtId="3" fontId="6" fillId="0" borderId="15" xfId="0" applyNumberFormat="1" applyFont="1" applyBorder="1" applyAlignment="1">
      <alignment horizontal="right" vertical="center"/>
    </xf>
    <xf numFmtId="3" fontId="6" fillId="0" borderId="16" xfId="0" applyNumberFormat="1" applyFont="1" applyFill="1" applyBorder="1" applyAlignment="1">
      <alignment horizontal="right" vertical="center"/>
    </xf>
    <xf numFmtId="0" fontId="0" fillId="0" borderId="12" xfId="0" applyFont="1" applyFill="1" applyBorder="1" applyAlignment="1">
      <alignment horizontal="center" vertical="center"/>
    </xf>
    <xf numFmtId="0" fontId="7" fillId="0" borderId="0" xfId="0" applyFont="1" applyBorder="1" applyAlignment="1">
      <alignment horizontal="right" vertical="center"/>
    </xf>
    <xf numFmtId="56" fontId="0" fillId="0" borderId="17" xfId="0" applyNumberFormat="1" applyFont="1" applyBorder="1" applyAlignment="1">
      <alignment horizontal="center" vertical="center"/>
    </xf>
    <xf numFmtId="49" fontId="0" fillId="0" borderId="18" xfId="0" applyNumberFormat="1" applyFont="1" applyBorder="1" applyAlignment="1">
      <alignment horizontal="center" vertical="center"/>
    </xf>
    <xf numFmtId="3" fontId="6" fillId="0" borderId="15" xfId="0" applyNumberFormat="1" applyFont="1" applyFill="1" applyBorder="1" applyAlignment="1">
      <alignment horizontal="right" vertical="center"/>
    </xf>
    <xf numFmtId="3" fontId="6" fillId="0" borderId="19" xfId="0" applyNumberFormat="1" applyFont="1" applyBorder="1" applyAlignment="1">
      <alignment horizontal="right" vertical="center"/>
    </xf>
    <xf numFmtId="0" fontId="7" fillId="0" borderId="20" xfId="0" applyFont="1" applyBorder="1" applyAlignment="1">
      <alignment horizontal="left" vertical="center"/>
    </xf>
    <xf numFmtId="0" fontId="7" fillId="0" borderId="11" xfId="0" applyFont="1" applyBorder="1" applyAlignment="1">
      <alignment horizontal="left" vertical="center" wrapText="1"/>
    </xf>
    <xf numFmtId="0" fontId="4" fillId="0" borderId="11" xfId="0" applyFont="1" applyBorder="1" applyAlignment="1">
      <alignment horizontal="right" vertical="center"/>
    </xf>
    <xf numFmtId="0" fontId="4" fillId="0" borderId="21" xfId="0" applyFont="1" applyBorder="1" applyAlignment="1">
      <alignment horizontal="right" vertical="center" wrapText="1"/>
    </xf>
    <xf numFmtId="3" fontId="6" fillId="0" borderId="22" xfId="0" applyNumberFormat="1" applyFont="1" applyBorder="1" applyAlignment="1">
      <alignment horizontal="right" vertical="center"/>
    </xf>
    <xf numFmtId="3" fontId="6" fillId="0" borderId="23" xfId="0" applyNumberFormat="1" applyFont="1" applyBorder="1" applyAlignment="1">
      <alignment horizontal="right" vertical="center"/>
    </xf>
    <xf numFmtId="0" fontId="9" fillId="0" borderId="24" xfId="0" applyFont="1" applyBorder="1" applyAlignment="1">
      <alignment horizontal="left" vertical="center" wrapText="1"/>
    </xf>
    <xf numFmtId="0" fontId="4" fillId="0" borderId="25" xfId="0" applyFont="1" applyBorder="1" applyAlignment="1">
      <alignment horizontal="right" vertical="center" wrapText="1"/>
    </xf>
    <xf numFmtId="3" fontId="6" fillId="0" borderId="26" xfId="0" applyNumberFormat="1" applyFont="1" applyBorder="1" applyAlignment="1">
      <alignment horizontal="right" vertical="center"/>
    </xf>
    <xf numFmtId="0" fontId="4" fillId="0" borderId="27" xfId="0" applyFont="1" applyBorder="1" applyAlignment="1">
      <alignment horizontal="right" vertical="center" wrapText="1"/>
    </xf>
    <xf numFmtId="3" fontId="6" fillId="0" borderId="28" xfId="0" applyNumberFormat="1" applyFont="1" applyBorder="1" applyAlignment="1">
      <alignment horizontal="right" vertical="center"/>
    </xf>
    <xf numFmtId="49" fontId="6" fillId="0" borderId="29" xfId="0" applyNumberFormat="1" applyFont="1" applyFill="1" applyBorder="1" applyAlignment="1">
      <alignment horizontal="right" vertical="center"/>
    </xf>
    <xf numFmtId="49" fontId="6" fillId="0" borderId="30" xfId="0" applyNumberFormat="1" applyFont="1" applyFill="1" applyBorder="1" applyAlignment="1">
      <alignment horizontal="right" vertical="center"/>
    </xf>
    <xf numFmtId="0" fontId="9" fillId="0" borderId="31" xfId="0" applyFont="1" applyBorder="1" applyAlignment="1">
      <alignment vertical="center" wrapText="1"/>
    </xf>
    <xf numFmtId="3" fontId="6" fillId="0" borderId="31" xfId="0" applyNumberFormat="1" applyFont="1" applyBorder="1" applyAlignment="1">
      <alignment vertical="center"/>
    </xf>
    <xf numFmtId="3" fontId="0" fillId="0" borderId="31" xfId="0" applyNumberFormat="1" applyFont="1" applyBorder="1" applyAlignment="1">
      <alignment horizontal="right" vertical="center"/>
    </xf>
    <xf numFmtId="0" fontId="4" fillId="0" borderId="32" xfId="0" applyFont="1" applyBorder="1" applyAlignment="1">
      <alignment horizontal="center" vertical="center"/>
    </xf>
    <xf numFmtId="49" fontId="4" fillId="0" borderId="32" xfId="0" applyNumberFormat="1" applyFont="1" applyBorder="1" applyAlignment="1">
      <alignment horizontal="center" vertical="center"/>
    </xf>
    <xf numFmtId="0" fontId="0" fillId="0" borderId="32" xfId="0" applyFont="1" applyBorder="1" applyAlignment="1">
      <alignment horizontal="center" vertical="center"/>
    </xf>
    <xf numFmtId="49" fontId="4" fillId="0" borderId="33" xfId="0" applyNumberFormat="1" applyFont="1" applyBorder="1" applyAlignment="1">
      <alignment horizontal="center" vertical="center"/>
    </xf>
    <xf numFmtId="0" fontId="4" fillId="0" borderId="34" xfId="0" applyFont="1" applyBorder="1" applyAlignment="1">
      <alignment horizontal="center" vertical="center"/>
    </xf>
    <xf numFmtId="0" fontId="4" fillId="0" borderId="33" xfId="0" applyFont="1" applyBorder="1" applyAlignment="1">
      <alignment horizontal="center" vertical="center"/>
    </xf>
    <xf numFmtId="0" fontId="0" fillId="33" borderId="35" xfId="0" applyFill="1" applyBorder="1" applyAlignment="1">
      <alignment horizontal="center" vertical="center"/>
    </xf>
    <xf numFmtId="0" fontId="7" fillId="33" borderId="36" xfId="0" applyFont="1" applyFill="1" applyBorder="1" applyAlignment="1">
      <alignment horizontal="center" vertical="center"/>
    </xf>
    <xf numFmtId="0" fontId="7" fillId="33" borderId="37" xfId="0" applyFont="1" applyFill="1" applyBorder="1" applyAlignment="1">
      <alignment horizontal="center" vertical="center"/>
    </xf>
    <xf numFmtId="3" fontId="6" fillId="0" borderId="16" xfId="0" applyNumberFormat="1" applyFont="1" applyBorder="1" applyAlignment="1">
      <alignment horizontal="right" vertical="center"/>
    </xf>
    <xf numFmtId="3" fontId="6" fillId="0" borderId="38" xfId="0" applyNumberFormat="1" applyFont="1" applyBorder="1" applyAlignment="1">
      <alignment horizontal="right" vertical="center"/>
    </xf>
    <xf numFmtId="3" fontId="6" fillId="0" borderId="0" xfId="0" applyNumberFormat="1" applyFont="1" applyBorder="1" applyAlignment="1">
      <alignment vertical="center"/>
    </xf>
    <xf numFmtId="0" fontId="0" fillId="0" borderId="39" xfId="0" applyFont="1" applyFill="1" applyBorder="1" applyAlignment="1">
      <alignment horizontal="center" vertical="center"/>
    </xf>
    <xf numFmtId="3" fontId="6" fillId="0" borderId="40" xfId="0" applyNumberFormat="1" applyFont="1" applyFill="1" applyBorder="1" applyAlignment="1">
      <alignment horizontal="right" vertical="center"/>
    </xf>
    <xf numFmtId="3" fontId="6" fillId="0" borderId="41" xfId="0" applyNumberFormat="1" applyFont="1" applyFill="1" applyBorder="1" applyAlignment="1">
      <alignment vertical="center"/>
    </xf>
    <xf numFmtId="0" fontId="9" fillId="0" borderId="0" xfId="0" applyFont="1" applyFill="1" applyBorder="1" applyAlignment="1">
      <alignment horizontal="left" vertical="center"/>
    </xf>
    <xf numFmtId="3" fontId="6" fillId="0" borderId="0" xfId="0" applyNumberFormat="1" applyFont="1" applyFill="1" applyBorder="1" applyAlignment="1">
      <alignment horizontal="right" vertical="center"/>
    </xf>
    <xf numFmtId="3" fontId="6" fillId="0" borderId="0" xfId="0" applyNumberFormat="1" applyFont="1" applyFill="1" applyBorder="1" applyAlignment="1">
      <alignment vertical="center"/>
    </xf>
    <xf numFmtId="3" fontId="5" fillId="0" borderId="0" xfId="0" applyNumberFormat="1" applyFont="1" applyFill="1" applyBorder="1" applyAlignment="1">
      <alignment horizontal="center" vertical="center" wrapText="1"/>
    </xf>
    <xf numFmtId="0" fontId="7" fillId="0" borderId="42" xfId="0" applyFont="1" applyBorder="1" applyAlignment="1">
      <alignment vertical="center"/>
    </xf>
    <xf numFmtId="3" fontId="5" fillId="0" borderId="43" xfId="0" applyNumberFormat="1" applyFont="1" applyBorder="1" applyAlignment="1">
      <alignment horizontal="left" vertical="center" wrapText="1"/>
    </xf>
    <xf numFmtId="0" fontId="7" fillId="0" borderId="44" xfId="0" applyFont="1" applyBorder="1" applyAlignment="1">
      <alignment vertical="center"/>
    </xf>
    <xf numFmtId="3" fontId="6" fillId="0" borderId="44" xfId="0" applyNumberFormat="1" applyFont="1" applyBorder="1" applyAlignment="1">
      <alignment horizontal="right" vertical="center"/>
    </xf>
    <xf numFmtId="3" fontId="6" fillId="0" borderId="44" xfId="0" applyNumberFormat="1" applyFont="1" applyFill="1" applyBorder="1" applyAlignment="1">
      <alignment horizontal="right" vertical="center"/>
    </xf>
    <xf numFmtId="49" fontId="6" fillId="0" borderId="44" xfId="0" applyNumberFormat="1" applyFont="1" applyBorder="1" applyAlignment="1">
      <alignment horizontal="right" vertical="center"/>
    </xf>
    <xf numFmtId="3" fontId="5" fillId="0" borderId="44" xfId="0" applyNumberFormat="1" applyFont="1" applyBorder="1" applyAlignment="1">
      <alignment horizontal="left" vertical="center" wrapText="1"/>
    </xf>
    <xf numFmtId="3" fontId="6" fillId="0" borderId="45" xfId="0" applyNumberFormat="1" applyFont="1" applyBorder="1" applyAlignment="1">
      <alignment vertical="center"/>
    </xf>
    <xf numFmtId="3" fontId="6" fillId="0" borderId="46" xfId="0" applyNumberFormat="1" applyFont="1" applyBorder="1" applyAlignment="1">
      <alignment vertical="center"/>
    </xf>
    <xf numFmtId="0" fontId="0" fillId="0" borderId="46" xfId="0" applyBorder="1" applyAlignment="1">
      <alignment horizontal="right" vertical="center"/>
    </xf>
    <xf numFmtId="3" fontId="0" fillId="0" borderId="46" xfId="0" applyNumberFormat="1" applyBorder="1" applyAlignment="1" applyProtection="1">
      <alignment vertical="center"/>
      <protection locked="0"/>
    </xf>
    <xf numFmtId="0" fontId="8" fillId="0" borderId="0" xfId="0" applyFont="1" applyAlignment="1">
      <alignment horizontal="center" vertical="center"/>
    </xf>
    <xf numFmtId="3" fontId="6" fillId="0" borderId="47" xfId="0" applyNumberFormat="1" applyFont="1" applyFill="1" applyBorder="1" applyAlignment="1">
      <alignment horizontal="right" vertical="center"/>
    </xf>
    <xf numFmtId="0" fontId="0" fillId="0" borderId="44" xfId="0" applyBorder="1" applyAlignment="1">
      <alignment horizontal="right" vertical="center"/>
    </xf>
    <xf numFmtId="3" fontId="6" fillId="0" borderId="44" xfId="0" applyNumberFormat="1" applyFont="1" applyBorder="1" applyAlignment="1">
      <alignment vertical="center"/>
    </xf>
    <xf numFmtId="3" fontId="6" fillId="0" borderId="48" xfId="0" applyNumberFormat="1" applyFont="1" applyFill="1" applyBorder="1" applyAlignment="1">
      <alignment vertical="center"/>
    </xf>
    <xf numFmtId="0" fontId="7" fillId="0" borderId="38" xfId="0" applyFont="1" applyBorder="1" applyAlignment="1">
      <alignment horizontal="center" vertical="center" wrapText="1"/>
    </xf>
    <xf numFmtId="0" fontId="10" fillId="0" borderId="0" xfId="0" applyFont="1" applyFill="1" applyBorder="1" applyAlignment="1">
      <alignment horizontal="center" vertical="center" wrapText="1"/>
    </xf>
    <xf numFmtId="0" fontId="9" fillId="0" borderId="42" xfId="0" applyFont="1" applyBorder="1" applyAlignment="1">
      <alignment horizontal="right" vertical="center"/>
    </xf>
    <xf numFmtId="3" fontId="0" fillId="0" borderId="49" xfId="0" applyNumberFormat="1" applyFont="1" applyBorder="1" applyAlignment="1">
      <alignment horizontal="right" vertical="center"/>
    </xf>
    <xf numFmtId="3" fontId="6" fillId="0" borderId="50" xfId="0" applyNumberFormat="1" applyFont="1" applyFill="1" applyBorder="1" applyAlignment="1">
      <alignment horizontal="right" vertical="center"/>
    </xf>
    <xf numFmtId="0" fontId="0" fillId="0" borderId="51" xfId="0" applyFont="1" applyFill="1" applyBorder="1" applyAlignment="1">
      <alignment horizontal="center" vertical="center"/>
    </xf>
    <xf numFmtId="3" fontId="6" fillId="0" borderId="52" xfId="0" applyNumberFormat="1" applyFont="1" applyFill="1" applyBorder="1" applyAlignment="1">
      <alignment horizontal="right" vertical="center"/>
    </xf>
    <xf numFmtId="3" fontId="6" fillId="0" borderId="53" xfId="0" applyNumberFormat="1" applyFont="1" applyFill="1" applyBorder="1" applyAlignment="1">
      <alignment horizontal="right" vertical="center"/>
    </xf>
    <xf numFmtId="3" fontId="6" fillId="0" borderId="54" xfId="0" applyNumberFormat="1" applyFont="1" applyFill="1" applyBorder="1" applyAlignment="1">
      <alignment horizontal="right" vertical="center"/>
    </xf>
    <xf numFmtId="3" fontId="6" fillId="0" borderId="52" xfId="0" applyNumberFormat="1" applyFont="1" applyFill="1" applyBorder="1" applyAlignment="1">
      <alignment vertical="center"/>
    </xf>
    <xf numFmtId="3" fontId="6" fillId="0" borderId="53" xfId="0" applyNumberFormat="1" applyFont="1" applyFill="1" applyBorder="1" applyAlignment="1">
      <alignment vertical="center"/>
    </xf>
    <xf numFmtId="3" fontId="6" fillId="0" borderId="54" xfId="0" applyNumberFormat="1" applyFont="1" applyFill="1" applyBorder="1" applyAlignment="1">
      <alignment vertical="center"/>
    </xf>
    <xf numFmtId="3" fontId="6" fillId="0" borderId="16" xfId="0" applyNumberFormat="1" applyFont="1" applyFill="1" applyBorder="1" applyAlignment="1">
      <alignment vertical="center"/>
    </xf>
    <xf numFmtId="3" fontId="6" fillId="0" borderId="22" xfId="0" applyNumberFormat="1" applyFont="1" applyFill="1" applyBorder="1" applyAlignment="1">
      <alignment vertical="center"/>
    </xf>
    <xf numFmtId="3" fontId="6" fillId="0" borderId="26" xfId="0" applyNumberFormat="1" applyFont="1" applyFill="1" applyBorder="1" applyAlignment="1">
      <alignment vertical="center"/>
    </xf>
    <xf numFmtId="3" fontId="6" fillId="0" borderId="28" xfId="0" applyNumberFormat="1" applyFont="1" applyFill="1" applyBorder="1" applyAlignment="1">
      <alignment vertical="center"/>
    </xf>
    <xf numFmtId="3" fontId="6" fillId="0" borderId="14" xfId="0" applyNumberFormat="1" applyFont="1" applyFill="1" applyBorder="1" applyAlignment="1">
      <alignment vertical="center"/>
    </xf>
    <xf numFmtId="3" fontId="6" fillId="0" borderId="22" xfId="0" applyNumberFormat="1" applyFont="1" applyFill="1" applyBorder="1" applyAlignment="1">
      <alignment horizontal="right" vertical="center"/>
    </xf>
    <xf numFmtId="3" fontId="6" fillId="0" borderId="26" xfId="0" applyNumberFormat="1" applyFont="1" applyFill="1" applyBorder="1" applyAlignment="1">
      <alignment horizontal="right" vertical="center"/>
    </xf>
    <xf numFmtId="3" fontId="6" fillId="0" borderId="28" xfId="0" applyNumberFormat="1" applyFont="1" applyFill="1" applyBorder="1" applyAlignment="1">
      <alignment horizontal="right" vertical="center"/>
    </xf>
    <xf numFmtId="3" fontId="6" fillId="0" borderId="14" xfId="0" applyNumberFormat="1" applyFont="1" applyFill="1" applyBorder="1" applyAlignment="1">
      <alignment horizontal="right" vertical="center"/>
    </xf>
    <xf numFmtId="3" fontId="5" fillId="0" borderId="55" xfId="0" applyNumberFormat="1" applyFont="1" applyBorder="1" applyAlignment="1">
      <alignment horizontal="center" vertical="center" wrapText="1"/>
    </xf>
    <xf numFmtId="3" fontId="6" fillId="0" borderId="31" xfId="0" applyNumberFormat="1" applyFont="1" applyFill="1" applyBorder="1" applyAlignment="1">
      <alignment horizontal="right" vertical="center"/>
    </xf>
    <xf numFmtId="3" fontId="6" fillId="0" borderId="56" xfId="0" applyNumberFormat="1" applyFont="1" applyBorder="1" applyAlignment="1">
      <alignment horizontal="right" vertical="center"/>
    </xf>
    <xf numFmtId="3" fontId="6" fillId="0" borderId="17" xfId="0" applyNumberFormat="1" applyFont="1" applyFill="1" applyBorder="1" applyAlignment="1">
      <alignment vertical="center"/>
    </xf>
    <xf numFmtId="3" fontId="6" fillId="0" borderId="31" xfId="0" applyNumberFormat="1" applyFont="1" applyFill="1" applyBorder="1" applyAlignment="1">
      <alignment vertical="center"/>
    </xf>
    <xf numFmtId="3" fontId="6" fillId="0" borderId="47" xfId="0" applyNumberFormat="1" applyFont="1" applyBorder="1" applyAlignment="1">
      <alignment horizontal="right" vertical="center"/>
    </xf>
    <xf numFmtId="3" fontId="6" fillId="0" borderId="55" xfId="0" applyNumberFormat="1" applyFont="1" applyFill="1" applyBorder="1" applyAlignment="1">
      <alignment horizontal="right" vertical="center"/>
    </xf>
    <xf numFmtId="0" fontId="9" fillId="0" borderId="57" xfId="0" applyFont="1" applyBorder="1" applyAlignment="1">
      <alignment horizontal="left" vertical="center"/>
    </xf>
    <xf numFmtId="3" fontId="6" fillId="0" borderId="10" xfId="0" applyNumberFormat="1" applyFont="1" applyBorder="1" applyAlignment="1">
      <alignment horizontal="right" vertical="center"/>
    </xf>
    <xf numFmtId="0" fontId="9" fillId="0" borderId="27" xfId="0" applyFont="1" applyBorder="1" applyAlignment="1">
      <alignment horizontal="left" vertical="center" wrapText="1"/>
    </xf>
    <xf numFmtId="0" fontId="7" fillId="0" borderId="58" xfId="0" applyFont="1" applyBorder="1" applyAlignment="1">
      <alignment horizontal="right" vertical="center" wrapText="1"/>
    </xf>
    <xf numFmtId="0" fontId="0" fillId="0" borderId="43" xfId="0" applyBorder="1" applyAlignment="1">
      <alignment horizontal="right" vertical="center"/>
    </xf>
    <xf numFmtId="3" fontId="6" fillId="0" borderId="53" xfId="0" applyNumberFormat="1" applyFont="1" applyBorder="1" applyAlignment="1">
      <alignment vertical="center"/>
    </xf>
    <xf numFmtId="3" fontId="5" fillId="0" borderId="31" xfId="0" applyNumberFormat="1" applyFont="1" applyBorder="1" applyAlignment="1">
      <alignment horizontal="left" vertical="center" wrapText="1"/>
    </xf>
    <xf numFmtId="3" fontId="0" fillId="0" borderId="0" xfId="0" applyNumberFormat="1" applyFont="1" applyBorder="1" applyAlignment="1">
      <alignment horizontal="right" vertical="center"/>
    </xf>
    <xf numFmtId="0" fontId="9" fillId="0" borderId="46" xfId="0" applyFont="1" applyBorder="1" applyAlignment="1">
      <alignment horizontal="center" vertical="center"/>
    </xf>
    <xf numFmtId="0" fontId="0" fillId="0" borderId="0" xfId="0" applyFont="1" applyAlignment="1">
      <alignment horizontal="center" vertical="center"/>
    </xf>
    <xf numFmtId="3" fontId="6" fillId="0" borderId="54" xfId="0" applyNumberFormat="1" applyFont="1" applyFill="1" applyBorder="1" applyAlignment="1">
      <alignment horizontal="center" vertical="center"/>
    </xf>
    <xf numFmtId="0" fontId="9" fillId="0" borderId="21" xfId="0" applyFont="1" applyBorder="1" applyAlignment="1">
      <alignment horizontal="left" vertical="center" wrapText="1"/>
    </xf>
    <xf numFmtId="3" fontId="6" fillId="0" borderId="59" xfId="0" applyNumberFormat="1" applyFont="1" applyFill="1" applyBorder="1" applyAlignment="1">
      <alignment horizontal="right" vertical="center"/>
    </xf>
    <xf numFmtId="3" fontId="6" fillId="0" borderId="59" xfId="0" applyNumberFormat="1" applyFont="1" applyBorder="1" applyAlignment="1">
      <alignment horizontal="right" vertical="center"/>
    </xf>
    <xf numFmtId="3" fontId="6" fillId="0" borderId="60" xfId="0" applyNumberFormat="1" applyFont="1" applyFill="1" applyBorder="1" applyAlignment="1">
      <alignment horizontal="right" vertical="center"/>
    </xf>
    <xf numFmtId="3" fontId="6" fillId="0" borderId="11" xfId="0" applyNumberFormat="1" applyFont="1" applyBorder="1" applyAlignment="1">
      <alignment horizontal="right" vertical="center"/>
    </xf>
    <xf numFmtId="3" fontId="6" fillId="0" borderId="61" xfId="0" applyNumberFormat="1" applyFont="1" applyFill="1" applyBorder="1" applyAlignment="1">
      <alignment vertical="center"/>
    </xf>
    <xf numFmtId="3" fontId="14" fillId="34" borderId="42" xfId="0" applyNumberFormat="1" applyFont="1" applyFill="1" applyBorder="1" applyAlignment="1">
      <alignment vertical="center"/>
    </xf>
    <xf numFmtId="3" fontId="8" fillId="34" borderId="46" xfId="0" applyNumberFormat="1" applyFont="1" applyFill="1" applyBorder="1" applyAlignment="1">
      <alignment horizontal="center" vertical="center"/>
    </xf>
    <xf numFmtId="56" fontId="0" fillId="0" borderId="62" xfId="0" applyNumberFormat="1" applyFont="1" applyBorder="1" applyAlignment="1">
      <alignment horizontal="center" vertical="center"/>
    </xf>
    <xf numFmtId="182" fontId="7" fillId="35" borderId="63" xfId="0" applyNumberFormat="1" applyFont="1" applyFill="1" applyBorder="1" applyAlignment="1">
      <alignment horizontal="center" vertical="center"/>
    </xf>
    <xf numFmtId="0" fontId="7" fillId="35" borderId="63" xfId="0" applyFont="1" applyFill="1" applyBorder="1" applyAlignment="1">
      <alignment horizontal="center" vertical="center"/>
    </xf>
    <xf numFmtId="0" fontId="5" fillId="0" borderId="56" xfId="0" applyFont="1" applyBorder="1" applyAlignment="1">
      <alignment horizontal="center" vertical="center"/>
    </xf>
    <xf numFmtId="49" fontId="0" fillId="0" borderId="64" xfId="0" applyNumberFormat="1" applyFont="1" applyBorder="1" applyAlignment="1">
      <alignment horizontal="center" vertical="center"/>
    </xf>
    <xf numFmtId="49" fontId="0" fillId="0" borderId="65" xfId="0" applyNumberFormat="1" applyFont="1" applyBorder="1" applyAlignment="1">
      <alignment horizontal="center" vertical="center"/>
    </xf>
    <xf numFmtId="0" fontId="7" fillId="0" borderId="57" xfId="0" applyFont="1" applyBorder="1" applyAlignment="1">
      <alignment vertical="center"/>
    </xf>
    <xf numFmtId="3" fontId="5" fillId="0" borderId="55" xfId="0" applyNumberFormat="1" applyFont="1" applyBorder="1" applyAlignment="1">
      <alignment horizontal="left" vertical="center" wrapText="1"/>
    </xf>
    <xf numFmtId="0" fontId="7" fillId="0" borderId="27" xfId="0" applyFont="1" applyBorder="1" applyAlignment="1">
      <alignment vertical="center"/>
    </xf>
    <xf numFmtId="3" fontId="5" fillId="0" borderId="61" xfId="0" applyNumberFormat="1" applyFont="1" applyBorder="1" applyAlignment="1">
      <alignment horizontal="left" vertical="center" wrapText="1"/>
    </xf>
    <xf numFmtId="3" fontId="6" fillId="0" borderId="30" xfId="0" applyNumberFormat="1" applyFont="1" applyBorder="1" applyAlignment="1">
      <alignment horizontal="right" vertical="center"/>
    </xf>
    <xf numFmtId="3" fontId="5" fillId="0" borderId="60" xfId="0" applyNumberFormat="1" applyFont="1" applyBorder="1" applyAlignment="1">
      <alignment horizontal="left" vertical="center" wrapText="1"/>
    </xf>
    <xf numFmtId="0" fontId="8" fillId="0" borderId="32" xfId="0" applyFont="1" applyBorder="1" applyAlignment="1">
      <alignment horizontal="center" vertical="center"/>
    </xf>
    <xf numFmtId="0" fontId="8" fillId="0" borderId="66" xfId="0" applyFont="1" applyBorder="1" applyAlignment="1">
      <alignment horizontal="center" vertical="center"/>
    </xf>
    <xf numFmtId="3" fontId="8" fillId="33" borderId="40" xfId="0" applyNumberFormat="1" applyFont="1" applyFill="1" applyBorder="1" applyAlignment="1">
      <alignment horizontal="center" vertical="center"/>
    </xf>
    <xf numFmtId="3" fontId="8" fillId="33" borderId="67" xfId="0" applyNumberFormat="1" applyFont="1" applyFill="1" applyBorder="1" applyAlignment="1">
      <alignment horizontal="center" vertical="center"/>
    </xf>
    <xf numFmtId="3" fontId="8" fillId="33" borderId="39" xfId="0" applyNumberFormat="1" applyFont="1" applyFill="1" applyBorder="1" applyAlignment="1">
      <alignment horizontal="center" vertical="center"/>
    </xf>
    <xf numFmtId="0" fontId="8" fillId="0" borderId="45" xfId="0" applyFont="1" applyBorder="1" applyAlignment="1">
      <alignment horizontal="center" vertical="center"/>
    </xf>
    <xf numFmtId="0" fontId="12" fillId="0" borderId="45" xfId="0" applyFont="1" applyBorder="1" applyAlignment="1">
      <alignment horizontal="center" vertical="center"/>
    </xf>
    <xf numFmtId="3" fontId="6" fillId="0" borderId="10" xfId="0" applyNumberFormat="1" applyFont="1" applyFill="1" applyBorder="1" applyAlignment="1">
      <alignment horizontal="right" vertical="center"/>
    </xf>
    <xf numFmtId="3" fontId="6" fillId="0" borderId="56" xfId="0" applyNumberFormat="1" applyFont="1" applyFill="1" applyBorder="1" applyAlignment="1">
      <alignment horizontal="right" vertical="center"/>
    </xf>
    <xf numFmtId="3" fontId="6" fillId="0" borderId="10" xfId="0" applyNumberFormat="1" applyFont="1" applyFill="1" applyBorder="1" applyAlignment="1">
      <alignment vertical="center"/>
    </xf>
    <xf numFmtId="0" fontId="9" fillId="0" borderId="27" xfId="0" applyFont="1" applyBorder="1" applyAlignment="1">
      <alignment horizontal="left" vertical="center"/>
    </xf>
    <xf numFmtId="3" fontId="5" fillId="0" borderId="68" xfId="0" applyNumberFormat="1" applyFont="1" applyBorder="1" applyAlignment="1">
      <alignment horizontal="center" vertical="center" wrapText="1"/>
    </xf>
    <xf numFmtId="3" fontId="6" fillId="0" borderId="58" xfId="0" applyNumberFormat="1" applyFont="1" applyFill="1" applyBorder="1" applyAlignment="1">
      <alignment horizontal="right" vertical="center"/>
    </xf>
    <xf numFmtId="3" fontId="8" fillId="0" borderId="0" xfId="0" applyNumberFormat="1" applyFont="1" applyFill="1" applyBorder="1" applyAlignment="1">
      <alignment horizontal="center" vertical="center"/>
    </xf>
    <xf numFmtId="0" fontId="17" fillId="0" borderId="0" xfId="0" applyFont="1" applyAlignment="1">
      <alignment horizontal="left" wrapText="1"/>
    </xf>
    <xf numFmtId="49" fontId="12" fillId="0" borderId="69" xfId="0" applyNumberFormat="1" applyFont="1" applyBorder="1" applyAlignment="1">
      <alignment vertical="center" wrapText="1"/>
    </xf>
    <xf numFmtId="49" fontId="12" fillId="0" borderId="34" xfId="0" applyNumberFormat="1" applyFont="1" applyBorder="1" applyAlignment="1">
      <alignment vertical="center" wrapText="1"/>
    </xf>
    <xf numFmtId="0" fontId="0" fillId="33" borderId="70" xfId="0" applyFill="1" applyBorder="1" applyAlignment="1">
      <alignment horizontal="center"/>
    </xf>
    <xf numFmtId="184" fontId="7" fillId="33" borderId="71" xfId="0" applyNumberFormat="1" applyFont="1" applyFill="1" applyBorder="1" applyAlignment="1">
      <alignment horizontal="center" vertical="center" wrapText="1"/>
    </xf>
    <xf numFmtId="185" fontId="7" fillId="33" borderId="71" xfId="0" applyNumberFormat="1" applyFont="1" applyFill="1" applyBorder="1" applyAlignment="1">
      <alignment horizontal="center" vertical="center" wrapText="1"/>
    </xf>
    <xf numFmtId="185" fontId="7" fillId="33" borderId="72" xfId="0" applyNumberFormat="1" applyFont="1" applyFill="1" applyBorder="1" applyAlignment="1">
      <alignment horizontal="center" vertical="center" wrapText="1"/>
    </xf>
    <xf numFmtId="185" fontId="7" fillId="33" borderId="73" xfId="0" applyNumberFormat="1" applyFont="1" applyFill="1" applyBorder="1" applyAlignment="1">
      <alignment horizontal="center" vertical="center"/>
    </xf>
    <xf numFmtId="185" fontId="7" fillId="33" borderId="71" xfId="0" applyNumberFormat="1" applyFont="1" applyFill="1" applyBorder="1" applyAlignment="1">
      <alignment horizontal="center" vertical="center"/>
    </xf>
    <xf numFmtId="3" fontId="6" fillId="34" borderId="74" xfId="0" applyNumberFormat="1" applyFont="1" applyFill="1" applyBorder="1" applyAlignment="1">
      <alignment horizontal="right" vertical="center"/>
    </xf>
    <xf numFmtId="3" fontId="6" fillId="34" borderId="75" xfId="0" applyNumberFormat="1" applyFont="1" applyFill="1" applyBorder="1" applyAlignment="1">
      <alignment horizontal="right" vertical="center"/>
    </xf>
    <xf numFmtId="3" fontId="6" fillId="34" borderId="61" xfId="0" applyNumberFormat="1" applyFont="1" applyFill="1" applyBorder="1" applyAlignment="1">
      <alignment horizontal="right" vertical="center"/>
    </xf>
    <xf numFmtId="3" fontId="6" fillId="34" borderId="17" xfId="0" applyNumberFormat="1" applyFont="1" applyFill="1" applyBorder="1" applyAlignment="1">
      <alignment horizontal="right" vertical="center"/>
    </xf>
    <xf numFmtId="3" fontId="6" fillId="34" borderId="76" xfId="0" applyNumberFormat="1" applyFont="1" applyFill="1" applyBorder="1" applyAlignment="1">
      <alignment horizontal="right" vertical="center"/>
    </xf>
    <xf numFmtId="3" fontId="6" fillId="34" borderId="42" xfId="0" applyNumberFormat="1" applyFont="1" applyFill="1" applyBorder="1" applyAlignment="1">
      <alignment horizontal="right" vertical="center"/>
    </xf>
    <xf numFmtId="3" fontId="6" fillId="34" borderId="77" xfId="0" applyNumberFormat="1" applyFont="1" applyFill="1" applyBorder="1" applyAlignment="1">
      <alignment horizontal="right" vertical="center"/>
    </xf>
    <xf numFmtId="3" fontId="6" fillId="34" borderId="78" xfId="0" applyNumberFormat="1" applyFont="1" applyFill="1" applyBorder="1" applyAlignment="1">
      <alignment horizontal="right" vertical="center"/>
    </xf>
    <xf numFmtId="3" fontId="6" fillId="34" borderId="79" xfId="0" applyNumberFormat="1" applyFont="1" applyFill="1" applyBorder="1" applyAlignment="1">
      <alignment horizontal="right" vertical="center"/>
    </xf>
    <xf numFmtId="3" fontId="6" fillId="34" borderId="68" xfId="0" applyNumberFormat="1" applyFont="1" applyFill="1" applyBorder="1" applyAlignment="1">
      <alignment horizontal="right" vertical="center"/>
    </xf>
    <xf numFmtId="3" fontId="6" fillId="34" borderId="80" xfId="0" applyNumberFormat="1" applyFont="1" applyFill="1" applyBorder="1" applyAlignment="1">
      <alignment horizontal="right" vertical="center"/>
    </xf>
    <xf numFmtId="3" fontId="6" fillId="34" borderId="81" xfId="0" applyNumberFormat="1" applyFont="1" applyFill="1" applyBorder="1" applyAlignment="1">
      <alignment horizontal="right" vertical="center"/>
    </xf>
    <xf numFmtId="3" fontId="6" fillId="34" borderId="82" xfId="0" applyNumberFormat="1" applyFont="1" applyFill="1" applyBorder="1" applyAlignment="1">
      <alignment vertical="center"/>
    </xf>
    <xf numFmtId="3" fontId="6" fillId="34" borderId="34" xfId="0" applyNumberFormat="1" applyFont="1" applyFill="1" applyBorder="1" applyAlignment="1">
      <alignment vertical="center"/>
    </xf>
    <xf numFmtId="3" fontId="6" fillId="34" borderId="83" xfId="0" applyNumberFormat="1" applyFont="1" applyFill="1" applyBorder="1" applyAlignment="1">
      <alignment vertical="center"/>
    </xf>
    <xf numFmtId="3" fontId="6" fillId="34" borderId="76" xfId="0" applyNumberFormat="1" applyFont="1" applyFill="1" applyBorder="1" applyAlignment="1">
      <alignment vertical="center"/>
    </xf>
    <xf numFmtId="3" fontId="6" fillId="34" borderId="84" xfId="0" applyNumberFormat="1" applyFont="1" applyFill="1" applyBorder="1" applyAlignment="1">
      <alignment vertical="center"/>
    </xf>
    <xf numFmtId="3" fontId="6" fillId="34" borderId="59" xfId="0" applyNumberFormat="1" applyFont="1" applyFill="1" applyBorder="1" applyAlignment="1">
      <alignment vertical="center"/>
    </xf>
    <xf numFmtId="3" fontId="6" fillId="34" borderId="85" xfId="0" applyNumberFormat="1" applyFont="1" applyFill="1" applyBorder="1" applyAlignment="1">
      <alignment vertical="center"/>
    </xf>
    <xf numFmtId="3" fontId="6" fillId="34" borderId="47" xfId="0" applyNumberFormat="1" applyFont="1" applyFill="1" applyBorder="1" applyAlignment="1">
      <alignment vertical="center"/>
    </xf>
    <xf numFmtId="3" fontId="6" fillId="34" borderId="31" xfId="0" applyNumberFormat="1" applyFont="1" applyFill="1" applyBorder="1" applyAlignment="1">
      <alignment horizontal="right" vertical="center"/>
    </xf>
    <xf numFmtId="3" fontId="6" fillId="34" borderId="17" xfId="0" applyNumberFormat="1" applyFont="1" applyFill="1" applyBorder="1" applyAlignment="1">
      <alignment vertical="center"/>
    </xf>
    <xf numFmtId="3" fontId="6" fillId="34" borderId="75" xfId="0" applyNumberFormat="1" applyFont="1" applyFill="1" applyBorder="1" applyAlignment="1">
      <alignment vertical="center"/>
    </xf>
    <xf numFmtId="3" fontId="6" fillId="34" borderId="61" xfId="0" applyNumberFormat="1" applyFont="1" applyFill="1" applyBorder="1" applyAlignment="1">
      <alignment vertical="center"/>
    </xf>
    <xf numFmtId="3" fontId="6" fillId="34" borderId="31" xfId="0" applyNumberFormat="1" applyFont="1" applyFill="1" applyBorder="1" applyAlignment="1">
      <alignment vertical="center"/>
    </xf>
    <xf numFmtId="3" fontId="6" fillId="34" borderId="86" xfId="0" applyNumberFormat="1" applyFont="1" applyFill="1" applyBorder="1" applyAlignment="1">
      <alignment vertical="center"/>
    </xf>
    <xf numFmtId="42" fontId="6" fillId="34" borderId="42" xfId="0" applyNumberFormat="1" applyFont="1" applyFill="1" applyBorder="1" applyAlignment="1">
      <alignment vertical="center"/>
    </xf>
    <xf numFmtId="42" fontId="6" fillId="34" borderId="44" xfId="0" applyNumberFormat="1" applyFont="1" applyFill="1" applyBorder="1" applyAlignment="1">
      <alignment vertical="center"/>
    </xf>
    <xf numFmtId="3" fontId="6" fillId="34" borderId="67" xfId="0" applyNumberFormat="1" applyFont="1" applyFill="1" applyBorder="1" applyAlignment="1">
      <alignment horizontal="right" vertical="center"/>
    </xf>
    <xf numFmtId="3" fontId="6" fillId="34" borderId="86" xfId="0" applyNumberFormat="1" applyFont="1" applyFill="1" applyBorder="1" applyAlignment="1">
      <alignment horizontal="right" vertical="center"/>
    </xf>
    <xf numFmtId="3" fontId="6" fillId="34" borderId="87" xfId="0" applyNumberFormat="1" applyFont="1" applyFill="1" applyBorder="1" applyAlignment="1">
      <alignment horizontal="right" vertical="center"/>
    </xf>
    <xf numFmtId="49" fontId="4" fillId="0" borderId="38" xfId="0" applyNumberFormat="1" applyFont="1" applyBorder="1" applyAlignment="1">
      <alignment horizontal="center" vertical="center"/>
    </xf>
    <xf numFmtId="3" fontId="8" fillId="33" borderId="86" xfId="0" applyNumberFormat="1" applyFont="1" applyFill="1" applyBorder="1" applyAlignment="1">
      <alignment horizontal="center" vertical="center"/>
    </xf>
    <xf numFmtId="3" fontId="6" fillId="0" borderId="88" xfId="0" applyNumberFormat="1" applyFont="1" applyBorder="1" applyAlignment="1">
      <alignment vertical="center"/>
    </xf>
    <xf numFmtId="3" fontId="6" fillId="0" borderId="89" xfId="0" applyNumberFormat="1" applyFont="1" applyBorder="1" applyAlignment="1">
      <alignment vertical="center"/>
    </xf>
    <xf numFmtId="0" fontId="7" fillId="0" borderId="40" xfId="0" applyFont="1" applyBorder="1" applyAlignment="1">
      <alignment vertical="center"/>
    </xf>
    <xf numFmtId="0" fontId="7" fillId="0" borderId="67" xfId="0" applyFont="1" applyBorder="1" applyAlignment="1">
      <alignment vertical="center"/>
    </xf>
    <xf numFmtId="0" fontId="7" fillId="0" borderId="39" xfId="0" applyFont="1" applyBorder="1" applyAlignment="1">
      <alignment vertical="center"/>
    </xf>
    <xf numFmtId="0" fontId="7" fillId="0" borderId="90" xfId="0" applyFont="1" applyBorder="1" applyAlignment="1">
      <alignment vertical="center"/>
    </xf>
    <xf numFmtId="0" fontId="17" fillId="0" borderId="0" xfId="0" applyFont="1" applyAlignment="1">
      <alignment vertical="center"/>
    </xf>
    <xf numFmtId="0" fontId="7" fillId="0" borderId="74" xfId="0" applyFont="1" applyBorder="1" applyAlignment="1">
      <alignment vertical="center"/>
    </xf>
    <xf numFmtId="3" fontId="8" fillId="33" borderId="74" xfId="0" applyNumberFormat="1" applyFont="1" applyFill="1" applyBorder="1" applyAlignment="1">
      <alignment horizontal="center" vertical="center"/>
    </xf>
    <xf numFmtId="0" fontId="7" fillId="0" borderId="75" xfId="0" applyFont="1" applyBorder="1" applyAlignment="1">
      <alignment vertical="center"/>
    </xf>
    <xf numFmtId="3" fontId="8" fillId="33" borderId="75" xfId="0" applyNumberFormat="1" applyFont="1" applyFill="1" applyBorder="1" applyAlignment="1">
      <alignment horizontal="center" vertical="center"/>
    </xf>
    <xf numFmtId="0" fontId="4" fillId="0" borderId="0" xfId="0" applyFont="1" applyAlignment="1">
      <alignment/>
    </xf>
    <xf numFmtId="0" fontId="9" fillId="0" borderId="0" xfId="0" applyFont="1" applyBorder="1" applyAlignment="1">
      <alignment vertical="center" wrapText="1"/>
    </xf>
    <xf numFmtId="0" fontId="0" fillId="0" borderId="0" xfId="0" applyAlignment="1">
      <alignment horizontal="right" vertical="center"/>
    </xf>
    <xf numFmtId="185" fontId="7" fillId="0" borderId="91" xfId="0" applyNumberFormat="1" applyFont="1" applyFill="1" applyBorder="1" applyAlignment="1">
      <alignment horizontal="center" vertical="center" wrapText="1"/>
    </xf>
    <xf numFmtId="185" fontId="7" fillId="0" borderId="92" xfId="0" applyNumberFormat="1" applyFont="1" applyFill="1" applyBorder="1" applyAlignment="1">
      <alignment horizontal="center" vertical="center" wrapText="1"/>
    </xf>
    <xf numFmtId="185" fontId="7" fillId="0" borderId="73" xfId="0" applyNumberFormat="1" applyFont="1" applyFill="1" applyBorder="1" applyAlignment="1">
      <alignment horizontal="center" vertical="center"/>
    </xf>
    <xf numFmtId="0" fontId="16" fillId="0" borderId="0" xfId="0" applyFont="1" applyBorder="1" applyAlignment="1">
      <alignment horizontal="center" vertical="center"/>
    </xf>
    <xf numFmtId="0" fontId="8" fillId="0" borderId="0" xfId="0" applyFont="1" applyBorder="1" applyAlignment="1">
      <alignment horizontal="center" vertical="center"/>
    </xf>
    <xf numFmtId="0" fontId="7" fillId="0" borderId="57" xfId="0" applyFont="1" applyBorder="1" applyAlignment="1">
      <alignment horizontal="center" vertical="center"/>
    </xf>
    <xf numFmtId="0" fontId="7" fillId="0" borderId="56" xfId="0" applyFont="1" applyBorder="1" applyAlignment="1">
      <alignment horizontal="center" vertical="center"/>
    </xf>
    <xf numFmtId="0" fontId="7" fillId="0" borderId="12" xfId="0" applyFont="1" applyBorder="1" applyAlignment="1">
      <alignment horizontal="center" vertical="center"/>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0" fillId="0" borderId="32" xfId="0" applyBorder="1" applyAlignment="1">
      <alignment vertical="center"/>
    </xf>
    <xf numFmtId="0" fontId="0" fillId="0" borderId="84" xfId="0" applyBorder="1" applyAlignment="1">
      <alignment vertical="center"/>
    </xf>
    <xf numFmtId="0" fontId="0" fillId="0" borderId="80" xfId="0" applyBorder="1" applyAlignment="1">
      <alignment vertical="center"/>
    </xf>
    <xf numFmtId="0" fontId="4" fillId="0" borderId="42" xfId="0" applyFont="1" applyBorder="1" applyAlignment="1">
      <alignment horizontal="left" vertical="center" wrapText="1"/>
    </xf>
    <xf numFmtId="0" fontId="4" fillId="0" borderId="44" xfId="0" applyFont="1" applyBorder="1" applyAlignment="1">
      <alignment horizontal="left" vertical="center" wrapText="1"/>
    </xf>
    <xf numFmtId="0" fontId="4" fillId="0" borderId="96" xfId="0" applyFont="1" applyBorder="1" applyAlignment="1">
      <alignment horizontal="left" vertical="center" wrapText="1"/>
    </xf>
    <xf numFmtId="0" fontId="4" fillId="33" borderId="97" xfId="0" applyFont="1" applyFill="1" applyBorder="1" applyAlignment="1">
      <alignment horizontal="left" vertical="center" wrapText="1"/>
    </xf>
    <xf numFmtId="0" fontId="4" fillId="33" borderId="44" xfId="0" applyFont="1" applyFill="1" applyBorder="1" applyAlignment="1">
      <alignment horizontal="left" vertical="center" wrapText="1"/>
    </xf>
    <xf numFmtId="0" fontId="4" fillId="33" borderId="46" xfId="0" applyFont="1" applyFill="1" applyBorder="1" applyAlignment="1">
      <alignment horizontal="left" vertical="center" wrapText="1"/>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76" xfId="0" applyBorder="1" applyAlignment="1">
      <alignment vertical="center"/>
    </xf>
    <xf numFmtId="0" fontId="0" fillId="0" borderId="47" xfId="0" applyBorder="1" applyAlignment="1">
      <alignment vertical="center"/>
    </xf>
    <xf numFmtId="0" fontId="0" fillId="0" borderId="68" xfId="0" applyBorder="1" applyAlignment="1">
      <alignment vertical="center"/>
    </xf>
    <xf numFmtId="0" fontId="5" fillId="0" borderId="32" xfId="0" applyFont="1" applyBorder="1" applyAlignment="1">
      <alignment vertical="center"/>
    </xf>
    <xf numFmtId="0" fontId="5" fillId="0" borderId="84" xfId="0" applyFont="1" applyBorder="1" applyAlignment="1">
      <alignment vertical="center"/>
    </xf>
    <xf numFmtId="0" fontId="5" fillId="0" borderId="80" xfId="0" applyFont="1" applyBorder="1" applyAlignment="1">
      <alignment vertical="center"/>
    </xf>
    <xf numFmtId="0" fontId="9" fillId="0" borderId="17"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82" xfId="0" applyFont="1" applyBorder="1" applyAlignment="1">
      <alignment horizontal="center" vertical="center" wrapText="1"/>
    </xf>
    <xf numFmtId="0" fontId="4" fillId="33" borderId="35" xfId="0" applyFont="1" applyFill="1" applyBorder="1" applyAlignment="1">
      <alignment horizontal="left" vertical="center"/>
    </xf>
    <xf numFmtId="0" fontId="4" fillId="33" borderId="72" xfId="0" applyFont="1" applyFill="1" applyBorder="1" applyAlignment="1">
      <alignment horizontal="left" vertical="center"/>
    </xf>
    <xf numFmtId="0" fontId="4" fillId="33" borderId="72" xfId="0" applyFont="1" applyFill="1" applyBorder="1" applyAlignment="1">
      <alignment horizontal="center" vertical="center"/>
    </xf>
    <xf numFmtId="0" fontId="4" fillId="33" borderId="75" xfId="0" applyFont="1" applyFill="1" applyBorder="1" applyAlignment="1">
      <alignment horizontal="center" vertical="center"/>
    </xf>
    <xf numFmtId="0" fontId="4" fillId="33" borderId="99" xfId="0" applyFont="1" applyFill="1" applyBorder="1" applyAlignment="1">
      <alignment horizontal="left" vertical="center"/>
    </xf>
    <xf numFmtId="0" fontId="4" fillId="33" borderId="84" xfId="0" applyFont="1" applyFill="1" applyBorder="1" applyAlignment="1">
      <alignment horizontal="left" vertical="center"/>
    </xf>
    <xf numFmtId="0" fontId="0" fillId="0" borderId="80" xfId="0"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49" fontId="12" fillId="0" borderId="34" xfId="0" applyNumberFormat="1" applyFont="1" applyBorder="1" applyAlignment="1">
      <alignment horizontal="center" vertical="center" wrapText="1"/>
    </xf>
    <xf numFmtId="49" fontId="11" fillId="0" borderId="23" xfId="0" applyNumberFormat="1" applyFont="1" applyBorder="1" applyAlignment="1">
      <alignment horizontal="center" vertical="center" wrapText="1"/>
    </xf>
    <xf numFmtId="49" fontId="9" fillId="0" borderId="36" xfId="0" applyNumberFormat="1" applyFont="1" applyBorder="1" applyAlignment="1">
      <alignment horizontal="left" vertical="center" wrapText="1"/>
    </xf>
    <xf numFmtId="49" fontId="9" fillId="0" borderId="102" xfId="0" applyNumberFormat="1" applyFont="1" applyBorder="1" applyAlignment="1">
      <alignment horizontal="left" vertical="center" wrapText="1"/>
    </xf>
    <xf numFmtId="49" fontId="9" fillId="0" borderId="103" xfId="0" applyNumberFormat="1" applyFont="1" applyBorder="1" applyAlignment="1">
      <alignment horizontal="left" vertical="center" wrapText="1"/>
    </xf>
    <xf numFmtId="49" fontId="9" fillId="0" borderId="104" xfId="0" applyNumberFormat="1" applyFont="1" applyBorder="1" applyAlignment="1">
      <alignment horizontal="left" vertical="center" wrapText="1"/>
    </xf>
    <xf numFmtId="49" fontId="9" fillId="0" borderId="105" xfId="0" applyNumberFormat="1" applyFont="1" applyBorder="1" applyAlignment="1">
      <alignment horizontal="left" vertical="center" wrapText="1"/>
    </xf>
    <xf numFmtId="49" fontId="9" fillId="0" borderId="106" xfId="0" applyNumberFormat="1" applyFont="1" applyBorder="1" applyAlignment="1">
      <alignment horizontal="left" vertical="center" wrapText="1"/>
    </xf>
    <xf numFmtId="181" fontId="9" fillId="0" borderId="107" xfId="0" applyNumberFormat="1" applyFont="1" applyFill="1" applyBorder="1" applyAlignment="1">
      <alignment horizontal="left" vertical="center"/>
    </xf>
    <xf numFmtId="181" fontId="9" fillId="0" borderId="108" xfId="0" applyNumberFormat="1" applyFont="1" applyFill="1" applyBorder="1" applyAlignment="1">
      <alignment horizontal="left" vertical="center"/>
    </xf>
    <xf numFmtId="181" fontId="9" fillId="0" borderId="109" xfId="0" applyNumberFormat="1" applyFont="1" applyFill="1" applyBorder="1" applyAlignment="1">
      <alignment horizontal="left" vertical="center"/>
    </xf>
    <xf numFmtId="49" fontId="9" fillId="0" borderId="110" xfId="0" applyNumberFormat="1" applyFont="1" applyBorder="1" applyAlignment="1">
      <alignment horizontal="left" vertical="center"/>
    </xf>
    <xf numFmtId="49" fontId="9" fillId="0" borderId="111" xfId="0" applyNumberFormat="1" applyFont="1" applyBorder="1" applyAlignment="1">
      <alignment horizontal="left" vertical="center"/>
    </xf>
    <xf numFmtId="0" fontId="5" fillId="0" borderId="111" xfId="0" applyFont="1" applyBorder="1" applyAlignment="1">
      <alignment horizontal="left" vertical="center"/>
    </xf>
    <xf numFmtId="0" fontId="9" fillId="0" borderId="111" xfId="0" applyFont="1" applyBorder="1" applyAlignment="1">
      <alignment horizontal="left" vertical="center"/>
    </xf>
    <xf numFmtId="0" fontId="9" fillId="0" borderId="112" xfId="0" applyFont="1" applyBorder="1" applyAlignment="1">
      <alignment horizontal="left" vertical="center"/>
    </xf>
    <xf numFmtId="0" fontId="4" fillId="33" borderId="113" xfId="0" applyFont="1" applyFill="1" applyBorder="1" applyAlignment="1">
      <alignment vertical="center"/>
    </xf>
    <xf numFmtId="0" fontId="4" fillId="33" borderId="100" xfId="0" applyFont="1" applyFill="1" applyBorder="1" applyAlignment="1">
      <alignment vertical="center"/>
    </xf>
    <xf numFmtId="0" fontId="4" fillId="33" borderId="101" xfId="0" applyFont="1" applyFill="1" applyBorder="1" applyAlignment="1">
      <alignment vertical="center"/>
    </xf>
    <xf numFmtId="49" fontId="4" fillId="33" borderId="84" xfId="0" applyNumberFormat="1" applyFont="1" applyFill="1" applyBorder="1" applyAlignment="1">
      <alignment horizontal="left" vertical="center"/>
    </xf>
    <xf numFmtId="49" fontId="4" fillId="33" borderId="80" xfId="0" applyNumberFormat="1" applyFont="1" applyFill="1" applyBorder="1" applyAlignment="1">
      <alignment horizontal="left" vertical="center"/>
    </xf>
    <xf numFmtId="0" fontId="8"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8" fillId="0" borderId="0" xfId="0" applyFont="1" applyBorder="1" applyAlignment="1">
      <alignment vertical="center"/>
    </xf>
    <xf numFmtId="0" fontId="4" fillId="0" borderId="0" xfId="0" applyFont="1" applyBorder="1" applyAlignment="1">
      <alignment vertical="center"/>
    </xf>
    <xf numFmtId="0" fontId="6" fillId="33" borderId="32" xfId="0" applyFont="1" applyFill="1" applyBorder="1" applyAlignment="1">
      <alignment horizontal="center" vertical="center"/>
    </xf>
    <xf numFmtId="0" fontId="0" fillId="33" borderId="84" xfId="0" applyFill="1" applyBorder="1" applyAlignment="1">
      <alignment vertical="center"/>
    </xf>
    <xf numFmtId="0" fontId="0" fillId="0" borderId="0" xfId="0" applyAlignment="1">
      <alignment vertical="center"/>
    </xf>
    <xf numFmtId="0" fontId="3" fillId="0" borderId="45" xfId="0" applyFont="1" applyBorder="1" applyAlignment="1">
      <alignment horizontal="center" vertical="center"/>
    </xf>
    <xf numFmtId="0" fontId="0" fillId="0" borderId="45" xfId="0" applyBorder="1" applyAlignment="1">
      <alignment horizontal="center"/>
    </xf>
    <xf numFmtId="0" fontId="7" fillId="0" borderId="11" xfId="0" applyFont="1" applyBorder="1" applyAlignment="1">
      <alignment horizontal="center" vertical="center"/>
    </xf>
    <xf numFmtId="0" fontId="7" fillId="0" borderId="66" xfId="0" applyFont="1" applyBorder="1" applyAlignment="1">
      <alignment horizontal="center" vertical="center"/>
    </xf>
    <xf numFmtId="0" fontId="4" fillId="33" borderId="114" xfId="0" applyFont="1" applyFill="1" applyBorder="1" applyAlignment="1">
      <alignment horizontal="center" vertical="center"/>
    </xf>
    <xf numFmtId="0" fontId="4" fillId="33" borderId="87" xfId="0" applyFont="1" applyFill="1" applyBorder="1" applyAlignment="1">
      <alignment horizontal="center" vertical="center"/>
    </xf>
    <xf numFmtId="0" fontId="4" fillId="33" borderId="72" xfId="0" applyFont="1" applyFill="1" applyBorder="1" applyAlignment="1">
      <alignment vertical="center"/>
    </xf>
    <xf numFmtId="0" fontId="4" fillId="33" borderId="75" xfId="0" applyFont="1" applyFill="1" applyBorder="1" applyAlignment="1">
      <alignment vertical="center"/>
    </xf>
    <xf numFmtId="0" fontId="7" fillId="0" borderId="20" xfId="0" applyFont="1" applyBorder="1" applyAlignment="1">
      <alignment horizontal="center" vertical="center"/>
    </xf>
    <xf numFmtId="0" fontId="7" fillId="0" borderId="13" xfId="0" applyFont="1" applyBorder="1" applyAlignment="1">
      <alignment horizontal="center" vertical="center"/>
    </xf>
    <xf numFmtId="49" fontId="4" fillId="33" borderId="99" xfId="0" applyNumberFormat="1" applyFont="1" applyFill="1" applyBorder="1" applyAlignment="1">
      <alignment horizontal="left" vertical="center"/>
    </xf>
    <xf numFmtId="49" fontId="4" fillId="33" borderId="66" xfId="0" applyNumberFormat="1" applyFont="1" applyFill="1" applyBorder="1" applyAlignment="1">
      <alignment horizontal="left" vertical="center"/>
    </xf>
    <xf numFmtId="0" fontId="7" fillId="0" borderId="41" xfId="0" applyFont="1" applyBorder="1" applyAlignment="1">
      <alignment horizontal="left" vertical="center"/>
    </xf>
    <xf numFmtId="0" fontId="7" fillId="0" borderId="48" xfId="0" applyFont="1" applyBorder="1" applyAlignment="1">
      <alignment horizontal="left" vertical="center"/>
    </xf>
    <xf numFmtId="0" fontId="5" fillId="0" borderId="48" xfId="0" applyFont="1" applyBorder="1" applyAlignment="1">
      <alignment horizontal="left" vertical="center"/>
    </xf>
    <xf numFmtId="0" fontId="5" fillId="0" borderId="50" xfId="0" applyFont="1" applyBorder="1" applyAlignment="1">
      <alignment horizontal="left" vertical="center"/>
    </xf>
    <xf numFmtId="0" fontId="0" fillId="0" borderId="32" xfId="0" applyFont="1" applyBorder="1" applyAlignment="1">
      <alignment horizontal="center" vertical="center"/>
    </xf>
    <xf numFmtId="0" fontId="0" fillId="0" borderId="84" xfId="0" applyFont="1" applyBorder="1" applyAlignment="1">
      <alignment horizontal="center"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180" fontId="0" fillId="0" borderId="17" xfId="0" applyNumberFormat="1" applyFont="1" applyBorder="1" applyAlignment="1">
      <alignment horizontal="center" vertical="center"/>
    </xf>
    <xf numFmtId="180" fontId="0" fillId="0" borderId="31" xfId="0" applyNumberFormat="1" applyFont="1" applyBorder="1" applyAlignment="1">
      <alignment horizontal="center" vertical="center"/>
    </xf>
    <xf numFmtId="180" fontId="0" fillId="0" borderId="81" xfId="0" applyNumberFormat="1" applyFont="1" applyBorder="1" applyAlignment="1">
      <alignment horizontal="center" vertical="center"/>
    </xf>
    <xf numFmtId="0" fontId="9" fillId="0" borderId="25" xfId="0" applyFont="1" applyBorder="1" applyAlignment="1">
      <alignment horizontal="center" vertical="center"/>
    </xf>
    <xf numFmtId="0" fontId="9" fillId="0" borderId="29" xfId="0" applyFont="1" applyBorder="1" applyAlignment="1">
      <alignment horizontal="center" vertical="center"/>
    </xf>
    <xf numFmtId="0" fontId="4" fillId="0" borderId="115" xfId="0" applyFont="1" applyBorder="1" applyAlignment="1">
      <alignment vertical="center"/>
    </xf>
    <xf numFmtId="0" fontId="3" fillId="0" borderId="115" xfId="0" applyFont="1" applyBorder="1" applyAlignment="1">
      <alignment horizontal="right" vertical="center"/>
    </xf>
    <xf numFmtId="0" fontId="9" fillId="0" borderId="110" xfId="0" applyFont="1" applyBorder="1" applyAlignment="1">
      <alignment horizontal="left" vertical="center"/>
    </xf>
    <xf numFmtId="0" fontId="9" fillId="0" borderId="111" xfId="0" applyFont="1" applyBorder="1" applyAlignment="1">
      <alignment horizontal="left" vertical="center"/>
    </xf>
    <xf numFmtId="0" fontId="9" fillId="0" borderId="116" xfId="0" applyFont="1" applyBorder="1" applyAlignment="1">
      <alignment horizontal="left" vertical="center"/>
    </xf>
    <xf numFmtId="0" fontId="0" fillId="0" borderId="117" xfId="0" applyBorder="1" applyAlignment="1">
      <alignment horizontal="center" vertical="center" wrapText="1"/>
    </xf>
    <xf numFmtId="0" fontId="0" fillId="0" borderId="118" xfId="0" applyBorder="1" applyAlignment="1">
      <alignment horizontal="center" vertical="center" wrapText="1"/>
    </xf>
    <xf numFmtId="0" fontId="0" fillId="0" borderId="119" xfId="0" applyBorder="1" applyAlignment="1">
      <alignment horizontal="center" vertical="center" wrapText="1"/>
    </xf>
    <xf numFmtId="0" fontId="7" fillId="0" borderId="120" xfId="0" applyFont="1" applyBorder="1" applyAlignment="1">
      <alignment horizontal="center" vertical="center"/>
    </xf>
    <xf numFmtId="0" fontId="7" fillId="0" borderId="121" xfId="0" applyFont="1" applyBorder="1" applyAlignment="1">
      <alignment horizontal="center" vertical="center"/>
    </xf>
    <xf numFmtId="0" fontId="7" fillId="0" borderId="37" xfId="0" applyFont="1" applyBorder="1" applyAlignment="1">
      <alignment horizontal="left" vertical="center"/>
    </xf>
    <xf numFmtId="0" fontId="7" fillId="0" borderId="100" xfId="0" applyFont="1" applyBorder="1" applyAlignment="1">
      <alignment horizontal="left" vertical="center"/>
    </xf>
    <xf numFmtId="49" fontId="4" fillId="0" borderId="122" xfId="0" applyNumberFormat="1" applyFont="1" applyBorder="1" applyAlignment="1">
      <alignment horizontal="center" vertical="center"/>
    </xf>
    <xf numFmtId="49" fontId="4" fillId="0" borderId="123" xfId="0" applyNumberFormat="1" applyFont="1" applyBorder="1" applyAlignment="1">
      <alignment horizontal="center" vertical="center"/>
    </xf>
    <xf numFmtId="56" fontId="0" fillId="0" borderId="41" xfId="0" applyNumberFormat="1" applyFont="1" applyBorder="1" applyAlignment="1">
      <alignment horizontal="center" vertical="center" wrapText="1"/>
    </xf>
    <xf numFmtId="56" fontId="0" fillId="0" borderId="48" xfId="0" applyNumberFormat="1" applyFont="1" applyBorder="1" applyAlignment="1">
      <alignment horizontal="center" vertical="center" wrapText="1"/>
    </xf>
    <xf numFmtId="49" fontId="4" fillId="0" borderId="41"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9" fillId="0" borderId="62" xfId="0" applyFont="1" applyBorder="1" applyAlignment="1">
      <alignment horizontal="left" vertical="center"/>
    </xf>
    <xf numFmtId="0" fontId="9" fillId="0" borderId="124" xfId="0" applyFont="1" applyBorder="1" applyAlignment="1">
      <alignment horizontal="left" vertical="center"/>
    </xf>
    <xf numFmtId="0" fontId="9" fillId="0" borderId="125" xfId="0" applyFont="1" applyBorder="1" applyAlignment="1">
      <alignment horizontal="left" vertical="center"/>
    </xf>
    <xf numFmtId="0" fontId="0" fillId="0" borderId="11" xfId="0" applyBorder="1" applyAlignment="1">
      <alignment horizontal="center" vertical="center" wrapText="1"/>
    </xf>
    <xf numFmtId="0" fontId="9" fillId="0" borderId="20" xfId="0" applyFont="1" applyBorder="1" applyAlignment="1">
      <alignment horizontal="left" vertical="center" wrapText="1"/>
    </xf>
    <xf numFmtId="0" fontId="9" fillId="0" borderId="48" xfId="0" applyFont="1" applyBorder="1" applyAlignment="1">
      <alignment horizontal="left" vertical="center" wrapText="1"/>
    </xf>
    <xf numFmtId="0" fontId="9" fillId="0" borderId="50" xfId="0" applyFont="1" applyBorder="1" applyAlignment="1">
      <alignment horizontal="left" vertical="center" wrapText="1"/>
    </xf>
    <xf numFmtId="0" fontId="7" fillId="0" borderId="126" xfId="0" applyFont="1" applyBorder="1" applyAlignment="1">
      <alignment horizontal="center" vertical="center"/>
    </xf>
    <xf numFmtId="0" fontId="7" fillId="0" borderId="127" xfId="0" applyFont="1" applyBorder="1" applyAlignment="1">
      <alignment horizontal="center" vertical="center"/>
    </xf>
    <xf numFmtId="0" fontId="15" fillId="0" borderId="126" xfId="0" applyFont="1" applyBorder="1" applyAlignment="1">
      <alignment horizontal="center" vertical="center" wrapText="1"/>
    </xf>
    <xf numFmtId="0" fontId="15" fillId="0" borderId="58" xfId="0" applyFont="1" applyBorder="1" applyAlignment="1">
      <alignment horizontal="center" vertical="center" wrapText="1"/>
    </xf>
    <xf numFmtId="185" fontId="7" fillId="33" borderId="98" xfId="0" applyNumberFormat="1" applyFont="1" applyFill="1" applyBorder="1" applyAlignment="1">
      <alignment horizontal="center" vertical="center" wrapText="1"/>
    </xf>
    <xf numFmtId="185" fontId="7" fillId="33" borderId="0" xfId="0" applyNumberFormat="1" applyFont="1" applyFill="1" applyBorder="1" applyAlignment="1">
      <alignment horizontal="center" vertical="center" wrapText="1"/>
    </xf>
    <xf numFmtId="56" fontId="3" fillId="0" borderId="17" xfId="0" applyNumberFormat="1" applyFont="1" applyBorder="1" applyAlignment="1">
      <alignment horizontal="left" vertical="center" wrapText="1"/>
    </xf>
    <xf numFmtId="56" fontId="3" fillId="0" borderId="31" xfId="0" applyNumberFormat="1" applyFont="1" applyBorder="1" applyAlignment="1">
      <alignment horizontal="left" vertical="center" wrapText="1"/>
    </xf>
    <xf numFmtId="56" fontId="3" fillId="0" borderId="81" xfId="0" applyNumberFormat="1" applyFont="1" applyBorder="1" applyAlignment="1">
      <alignment horizontal="left" vertical="center" wrapText="1"/>
    </xf>
    <xf numFmtId="56" fontId="3" fillId="0" borderId="98" xfId="0" applyNumberFormat="1" applyFont="1" applyBorder="1" applyAlignment="1">
      <alignment horizontal="left" vertical="center" wrapText="1"/>
    </xf>
    <xf numFmtId="56" fontId="3" fillId="0" borderId="0" xfId="0" applyNumberFormat="1" applyFont="1" applyBorder="1" applyAlignment="1">
      <alignment horizontal="left" vertical="center" wrapText="1"/>
    </xf>
    <xf numFmtId="56" fontId="3" fillId="0" borderId="60" xfId="0" applyNumberFormat="1" applyFont="1" applyBorder="1" applyAlignment="1">
      <alignment horizontal="left" vertical="center" wrapText="1"/>
    </xf>
    <xf numFmtId="185" fontId="7" fillId="33" borderId="76" xfId="0" applyNumberFormat="1" applyFont="1" applyFill="1" applyBorder="1" applyAlignment="1">
      <alignment horizontal="center" vertical="center" wrapText="1"/>
    </xf>
    <xf numFmtId="185" fontId="7" fillId="33" borderId="30" xfId="0" applyNumberFormat="1" applyFont="1" applyFill="1" applyBorder="1" applyAlignment="1">
      <alignment horizontal="center" vertical="center" wrapText="1"/>
    </xf>
    <xf numFmtId="49" fontId="0" fillId="0" borderId="128" xfId="0" applyNumberFormat="1" applyFont="1" applyBorder="1" applyAlignment="1">
      <alignment horizontal="center" vertical="center"/>
    </xf>
    <xf numFmtId="49" fontId="0" fillId="0" borderId="129" xfId="0" applyNumberFormat="1" applyFont="1" applyBorder="1" applyAlignment="1">
      <alignment horizontal="center" vertical="center"/>
    </xf>
    <xf numFmtId="49" fontId="9" fillId="0" borderId="34" xfId="0" applyNumberFormat="1" applyFont="1" applyBorder="1" applyAlignment="1">
      <alignment horizontal="left" vertical="center"/>
    </xf>
    <xf numFmtId="49" fontId="0" fillId="0" borderId="59" xfId="0" applyNumberFormat="1" applyFont="1" applyBorder="1" applyAlignment="1">
      <alignment horizontal="left" vertical="center"/>
    </xf>
    <xf numFmtId="49" fontId="0" fillId="0" borderId="78" xfId="0" applyNumberFormat="1" applyFont="1" applyBorder="1" applyAlignment="1">
      <alignment horizontal="left" vertical="center"/>
    </xf>
    <xf numFmtId="49" fontId="9" fillId="0" borderId="36" xfId="0" applyNumberFormat="1" applyFont="1" applyBorder="1" applyAlignment="1">
      <alignment horizontal="left" vertical="center"/>
    </xf>
    <xf numFmtId="49" fontId="9" fillId="0" borderId="102" xfId="0" applyNumberFormat="1" applyFont="1" applyBorder="1" applyAlignment="1">
      <alignment horizontal="left" vertical="center"/>
    </xf>
    <xf numFmtId="49" fontId="9" fillId="0" borderId="127" xfId="0" applyNumberFormat="1" applyFont="1" applyBorder="1" applyAlignment="1">
      <alignment horizontal="left" vertical="center"/>
    </xf>
    <xf numFmtId="0" fontId="9" fillId="0" borderId="58" xfId="0" applyFont="1" applyBorder="1" applyAlignment="1">
      <alignment horizontal="center" vertical="center" wrapText="1"/>
    </xf>
    <xf numFmtId="0" fontId="9" fillId="0" borderId="130" xfId="0" applyFont="1" applyBorder="1" applyAlignment="1">
      <alignment horizontal="center" vertical="center" wrapText="1"/>
    </xf>
    <xf numFmtId="0" fontId="9" fillId="0" borderId="131" xfId="0" applyFont="1" applyBorder="1" applyAlignment="1">
      <alignment horizontal="center" vertical="center"/>
    </xf>
    <xf numFmtId="0" fontId="9" fillId="0" borderId="132" xfId="0" applyFont="1" applyBorder="1" applyAlignment="1">
      <alignment horizontal="center" vertical="center"/>
    </xf>
    <xf numFmtId="0" fontId="9" fillId="0" borderId="133" xfId="0" applyFont="1" applyBorder="1" applyAlignment="1">
      <alignment horizontal="left" vertical="center"/>
    </xf>
    <xf numFmtId="0" fontId="9" fillId="0" borderId="134" xfId="0" applyFont="1" applyBorder="1" applyAlignment="1">
      <alignment horizontal="left" vertical="center"/>
    </xf>
    <xf numFmtId="0" fontId="9" fillId="0" borderId="135" xfId="0" applyFont="1" applyBorder="1" applyAlignment="1">
      <alignment horizontal="left" vertical="center"/>
    </xf>
    <xf numFmtId="49" fontId="4" fillId="0" borderId="136" xfId="0" applyNumberFormat="1" applyFont="1" applyBorder="1" applyAlignment="1">
      <alignment horizontal="center" vertical="center"/>
    </xf>
    <xf numFmtId="49" fontId="4" fillId="0" borderId="137" xfId="0" applyNumberFormat="1" applyFont="1" applyBorder="1" applyAlignment="1">
      <alignment horizontal="center" vertical="center"/>
    </xf>
    <xf numFmtId="0" fontId="9" fillId="0" borderId="32" xfId="0" applyFont="1" applyBorder="1" applyAlignment="1">
      <alignment horizontal="left" vertical="center" wrapText="1"/>
    </xf>
    <xf numFmtId="0" fontId="9" fillId="0" borderId="84" xfId="0" applyFont="1" applyBorder="1" applyAlignment="1">
      <alignment horizontal="left" vertical="center" wrapText="1"/>
    </xf>
    <xf numFmtId="0" fontId="9" fillId="0" borderId="80" xfId="0" applyFont="1" applyBorder="1" applyAlignment="1">
      <alignment horizontal="left" vertical="center" wrapText="1"/>
    </xf>
    <xf numFmtId="56" fontId="4" fillId="0" borderId="62" xfId="0" applyNumberFormat="1" applyFont="1" applyBorder="1" applyAlignment="1">
      <alignment horizontal="center" vertical="center"/>
    </xf>
    <xf numFmtId="56" fontId="4" fillId="0" borderId="138" xfId="0" applyNumberFormat="1" applyFont="1" applyBorder="1" applyAlignment="1">
      <alignment horizontal="center" vertical="center"/>
    </xf>
    <xf numFmtId="42" fontId="8" fillId="34" borderId="41" xfId="0" applyNumberFormat="1" applyFont="1" applyFill="1" applyBorder="1" applyAlignment="1">
      <alignment horizontal="center" vertical="center"/>
    </xf>
    <xf numFmtId="42" fontId="8" fillId="34" borderId="13" xfId="0" applyNumberFormat="1" applyFont="1" applyFill="1" applyBorder="1" applyAlignment="1">
      <alignment horizontal="center" vertical="center"/>
    </xf>
    <xf numFmtId="42" fontId="8" fillId="34" borderId="76" xfId="0" applyNumberFormat="1" applyFont="1" applyFill="1" applyBorder="1" applyAlignment="1">
      <alignment horizontal="center" vertical="center"/>
    </xf>
    <xf numFmtId="42" fontId="8" fillId="34" borderId="30" xfId="0" applyNumberFormat="1" applyFont="1" applyFill="1" applyBorder="1" applyAlignment="1">
      <alignment horizontal="center" vertical="center"/>
    </xf>
    <xf numFmtId="0" fontId="9" fillId="0" borderId="139" xfId="0" applyFont="1" applyBorder="1" applyAlignment="1">
      <alignment horizontal="left" vertical="center" wrapText="1"/>
    </xf>
    <xf numFmtId="0" fontId="9" fillId="0" borderId="140" xfId="0" applyFont="1" applyBorder="1" applyAlignment="1">
      <alignment horizontal="left" vertical="center" wrapText="1"/>
    </xf>
    <xf numFmtId="0" fontId="9" fillId="0" borderId="141" xfId="0" applyFont="1" applyBorder="1" applyAlignment="1">
      <alignment horizontal="right" vertical="center" wrapText="1"/>
    </xf>
    <xf numFmtId="0" fontId="9" fillId="0" borderId="142" xfId="0" applyFont="1" applyBorder="1" applyAlignment="1">
      <alignment horizontal="right" vertical="center" wrapText="1"/>
    </xf>
    <xf numFmtId="0" fontId="7" fillId="0" borderId="57"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9" xfId="0" applyFont="1" applyBorder="1" applyAlignment="1">
      <alignment horizontal="center" vertical="center" wrapText="1"/>
    </xf>
    <xf numFmtId="185" fontId="9" fillId="35" borderId="34" xfId="0" applyNumberFormat="1" applyFont="1" applyFill="1" applyBorder="1" applyAlignment="1">
      <alignment horizontal="left" vertical="center" wrapText="1"/>
    </xf>
    <xf numFmtId="185" fontId="9" fillId="35" borderId="59" xfId="0" applyNumberFormat="1" applyFont="1" applyFill="1" applyBorder="1" applyAlignment="1">
      <alignment horizontal="left" vertical="center" wrapText="1"/>
    </xf>
    <xf numFmtId="185" fontId="9" fillId="35" borderId="78" xfId="0" applyNumberFormat="1" applyFont="1" applyFill="1" applyBorder="1" applyAlignment="1">
      <alignment horizontal="left" vertical="center" wrapText="1"/>
    </xf>
    <xf numFmtId="56" fontId="4" fillId="0" borderId="83" xfId="0" applyNumberFormat="1" applyFont="1" applyBorder="1" applyAlignment="1">
      <alignment horizontal="center" vertical="center"/>
    </xf>
    <xf numFmtId="56" fontId="4" fillId="0" borderId="85" xfId="0" applyNumberFormat="1" applyFont="1" applyBorder="1" applyAlignment="1">
      <alignment horizontal="center" vertical="center"/>
    </xf>
    <xf numFmtId="56" fontId="0" fillId="0" borderId="83" xfId="0" applyNumberFormat="1" applyFont="1" applyBorder="1" applyAlignment="1">
      <alignment horizontal="center" vertical="center"/>
    </xf>
    <xf numFmtId="56" fontId="0" fillId="0" borderId="85" xfId="0" applyNumberFormat="1" applyFont="1" applyBorder="1" applyAlignment="1">
      <alignment horizontal="center" vertical="center"/>
    </xf>
    <xf numFmtId="49" fontId="9" fillId="0" borderId="32" xfId="0" applyNumberFormat="1" applyFont="1" applyBorder="1" applyAlignment="1">
      <alignment horizontal="left" vertical="center"/>
    </xf>
    <xf numFmtId="49" fontId="0" fillId="0" borderId="84" xfId="0" applyNumberFormat="1" applyFont="1" applyBorder="1" applyAlignment="1">
      <alignment horizontal="left" vertical="center"/>
    </xf>
    <xf numFmtId="49" fontId="0" fillId="0" borderId="80" xfId="0" applyNumberFormat="1" applyFont="1" applyBorder="1" applyAlignment="1">
      <alignment horizontal="left" vertical="center"/>
    </xf>
    <xf numFmtId="49" fontId="9" fillId="0" borderId="76" xfId="0" applyNumberFormat="1" applyFont="1" applyBorder="1" applyAlignment="1">
      <alignment horizontal="left" vertical="center"/>
    </xf>
    <xf numFmtId="49" fontId="0" fillId="0" borderId="47" xfId="0" applyNumberFormat="1" applyFont="1" applyBorder="1" applyAlignment="1">
      <alignment horizontal="left" vertical="center"/>
    </xf>
    <xf numFmtId="49" fontId="0" fillId="0" borderId="68" xfId="0" applyNumberFormat="1" applyFont="1" applyBorder="1" applyAlignment="1">
      <alignment horizontal="left" vertical="center"/>
    </xf>
    <xf numFmtId="0" fontId="9" fillId="0" borderId="25"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1" xfId="0" applyFont="1" applyBorder="1" applyAlignment="1">
      <alignment horizontal="right" vertical="center" wrapText="1"/>
    </xf>
    <xf numFmtId="0" fontId="9" fillId="0" borderId="66" xfId="0" applyFont="1" applyBorder="1" applyAlignment="1">
      <alignment horizontal="right" vertical="center" wrapText="1"/>
    </xf>
    <xf numFmtId="0" fontId="9" fillId="0" borderId="27" xfId="0" applyFont="1" applyBorder="1" applyAlignment="1">
      <alignment horizontal="center" vertical="center" wrapText="1"/>
    </xf>
    <xf numFmtId="0" fontId="9" fillId="0" borderId="23" xfId="0" applyFont="1" applyBorder="1" applyAlignment="1">
      <alignment horizontal="center" vertical="center" wrapText="1"/>
    </xf>
    <xf numFmtId="0" fontId="17" fillId="0" borderId="12" xfId="0" applyFont="1" applyBorder="1" applyAlignment="1">
      <alignment horizontal="left" wrapText="1"/>
    </xf>
    <xf numFmtId="0" fontId="5" fillId="0" borderId="143" xfId="0" applyFont="1" applyBorder="1" applyAlignment="1">
      <alignment horizontal="left" vertical="center" wrapText="1"/>
    </xf>
    <xf numFmtId="0" fontId="5" fillId="0" borderId="144" xfId="0" applyFont="1" applyBorder="1" applyAlignment="1">
      <alignment horizontal="left" vertical="center" wrapText="1"/>
    </xf>
    <xf numFmtId="0" fontId="5" fillId="0" borderId="145" xfId="0" applyFont="1" applyBorder="1" applyAlignment="1">
      <alignment horizontal="left" vertical="center" wrapText="1"/>
    </xf>
    <xf numFmtId="0" fontId="9" fillId="33" borderId="146" xfId="0" applyFont="1" applyFill="1" applyBorder="1" applyAlignment="1">
      <alignment horizontal="center" vertical="center"/>
    </xf>
    <xf numFmtId="0" fontId="9" fillId="33" borderId="147" xfId="0" applyFont="1" applyFill="1" applyBorder="1" applyAlignment="1">
      <alignment horizontal="center" vertical="center"/>
    </xf>
    <xf numFmtId="0" fontId="9" fillId="0" borderId="148" xfId="0" applyFont="1" applyBorder="1" applyAlignment="1">
      <alignment horizontal="left" vertical="center" wrapText="1"/>
    </xf>
    <xf numFmtId="0" fontId="0" fillId="0" borderId="149" xfId="0" applyFont="1" applyBorder="1" applyAlignment="1">
      <alignment horizontal="left" vertical="center" wrapText="1"/>
    </xf>
    <xf numFmtId="0" fontId="9" fillId="0" borderId="150" xfId="0" applyFont="1" applyFill="1" applyBorder="1" applyAlignment="1">
      <alignment horizontal="center" vertical="center"/>
    </xf>
    <xf numFmtId="0" fontId="9" fillId="0" borderId="151" xfId="0" applyFont="1" applyFill="1" applyBorder="1" applyAlignment="1">
      <alignment horizontal="center" vertical="center"/>
    </xf>
    <xf numFmtId="0" fontId="9" fillId="0" borderId="152" xfId="0" applyFont="1" applyFill="1" applyBorder="1" applyAlignment="1">
      <alignment horizontal="center" vertical="center"/>
    </xf>
    <xf numFmtId="0" fontId="17" fillId="0" borderId="0" xfId="0" applyFont="1" applyBorder="1" applyAlignment="1" applyProtection="1">
      <alignment horizontal="left" wrapText="1"/>
      <protection/>
    </xf>
    <xf numFmtId="49" fontId="0" fillId="0" borderId="83" xfId="0" applyNumberFormat="1" applyFont="1" applyBorder="1" applyAlignment="1">
      <alignment horizontal="center" vertical="center"/>
    </xf>
    <xf numFmtId="49" fontId="0" fillId="0" borderId="85" xfId="0" applyNumberFormat="1" applyFont="1" applyBorder="1" applyAlignment="1">
      <alignment horizontal="center" vertical="center"/>
    </xf>
    <xf numFmtId="49" fontId="0" fillId="0" borderId="79" xfId="0" applyNumberFormat="1" applyFont="1" applyBorder="1" applyAlignment="1">
      <alignment horizontal="center" vertical="center"/>
    </xf>
    <xf numFmtId="49" fontId="9" fillId="0" borderId="107" xfId="0" applyNumberFormat="1" applyFont="1" applyBorder="1" applyAlignment="1">
      <alignment horizontal="left" vertical="center"/>
    </xf>
    <xf numFmtId="49" fontId="0" fillId="0" borderId="108" xfId="0" applyNumberFormat="1" applyFont="1" applyBorder="1" applyAlignment="1">
      <alignment horizontal="left" vertical="center"/>
    </xf>
    <xf numFmtId="49" fontId="0" fillId="0" borderId="153" xfId="0" applyNumberFormat="1" applyFont="1" applyBorder="1" applyAlignment="1">
      <alignment horizontal="left" vertical="center"/>
    </xf>
    <xf numFmtId="0" fontId="9" fillId="0" borderId="154" xfId="0" applyFont="1" applyBorder="1" applyAlignment="1">
      <alignment horizontal="center" vertical="center" wrapText="1"/>
    </xf>
    <xf numFmtId="0" fontId="9" fillId="0" borderId="155" xfId="0" applyFont="1" applyBorder="1" applyAlignment="1">
      <alignment horizontal="center" vertical="center" wrapText="1"/>
    </xf>
    <xf numFmtId="49" fontId="0" fillId="0" borderId="156" xfId="0" applyNumberFormat="1" applyFont="1" applyBorder="1" applyAlignment="1">
      <alignment horizontal="center" vertical="center" wrapText="1"/>
    </xf>
    <xf numFmtId="49" fontId="0" fillId="0" borderId="157" xfId="0" applyNumberFormat="1" applyFont="1" applyBorder="1" applyAlignment="1">
      <alignment horizontal="center" vertical="center" wrapText="1"/>
    </xf>
    <xf numFmtId="49" fontId="0" fillId="0" borderId="158" xfId="0" applyNumberFormat="1" applyFont="1" applyBorder="1" applyAlignment="1">
      <alignment horizontal="center" vertical="center" wrapText="1"/>
    </xf>
    <xf numFmtId="3" fontId="6" fillId="0" borderId="159" xfId="0" applyNumberFormat="1" applyFont="1" applyBorder="1" applyAlignment="1">
      <alignment horizontal="center" vertical="center"/>
    </xf>
    <xf numFmtId="3" fontId="6" fillId="0" borderId="155" xfId="0" applyNumberFormat="1" applyFont="1" applyBorder="1" applyAlignment="1">
      <alignment horizontal="center" vertical="center"/>
    </xf>
    <xf numFmtId="3" fontId="7" fillId="0" borderId="48" xfId="0" applyNumberFormat="1" applyFont="1" applyBorder="1" applyAlignment="1">
      <alignment horizontal="center" vertical="center" wrapText="1"/>
    </xf>
    <xf numFmtId="3" fontId="7" fillId="0" borderId="50" xfId="0" applyNumberFormat="1" applyFont="1" applyBorder="1" applyAlignment="1">
      <alignment horizontal="center" vertical="center" wrapText="1"/>
    </xf>
    <xf numFmtId="3" fontId="4" fillId="0" borderId="84" xfId="0" applyNumberFormat="1" applyFont="1" applyBorder="1" applyAlignment="1">
      <alignment horizontal="center" vertical="center" wrapText="1"/>
    </xf>
    <xf numFmtId="3" fontId="4" fillId="0" borderId="80" xfId="0" applyNumberFormat="1" applyFont="1" applyBorder="1" applyAlignment="1">
      <alignment horizontal="center" vertical="center" wrapText="1"/>
    </xf>
    <xf numFmtId="3" fontId="7" fillId="0" borderId="47" xfId="0" applyNumberFormat="1" applyFont="1" applyBorder="1" applyAlignment="1">
      <alignment horizontal="center" vertical="center" wrapText="1"/>
    </xf>
    <xf numFmtId="3" fontId="7" fillId="0" borderId="68" xfId="0" applyNumberFormat="1" applyFont="1" applyBorder="1" applyAlignment="1">
      <alignment horizontal="center" vertical="center" wrapText="1"/>
    </xf>
    <xf numFmtId="3" fontId="7" fillId="0" borderId="31" xfId="0" applyNumberFormat="1" applyFont="1" applyBorder="1" applyAlignment="1">
      <alignment horizontal="center" vertical="center" wrapText="1"/>
    </xf>
    <xf numFmtId="3" fontId="7" fillId="0" borderId="81" xfId="0" applyNumberFormat="1" applyFont="1" applyBorder="1" applyAlignment="1">
      <alignment horizontal="center" vertical="center" wrapText="1"/>
    </xf>
    <xf numFmtId="3" fontId="7" fillId="0" borderId="84" xfId="0" applyNumberFormat="1" applyFont="1" applyBorder="1" applyAlignment="1">
      <alignment horizontal="center" vertical="center" wrapText="1"/>
    </xf>
    <xf numFmtId="3" fontId="7" fillId="0" borderId="80" xfId="0" applyNumberFormat="1" applyFont="1" applyBorder="1" applyAlignment="1">
      <alignment horizontal="center" vertical="center" wrapText="1"/>
    </xf>
    <xf numFmtId="0" fontId="7" fillId="0" borderId="12" xfId="0" applyFont="1" applyBorder="1" applyAlignment="1">
      <alignment vertical="top" textRotation="255"/>
    </xf>
    <xf numFmtId="0" fontId="7" fillId="0" borderId="160" xfId="0" applyFont="1" applyBorder="1" applyAlignment="1">
      <alignment horizontal="center" vertical="center" wrapText="1"/>
    </xf>
    <xf numFmtId="0" fontId="7" fillId="0" borderId="158" xfId="0" applyFont="1" applyBorder="1" applyAlignment="1">
      <alignment horizontal="center" vertical="center"/>
    </xf>
    <xf numFmtId="0" fontId="0" fillId="0" borderId="57" xfId="0" applyBorder="1" applyAlignment="1">
      <alignment horizontal="center"/>
    </xf>
    <xf numFmtId="0" fontId="0" fillId="0" borderId="81" xfId="0" applyBorder="1" applyAlignment="1">
      <alignment horizontal="center"/>
    </xf>
    <xf numFmtId="0" fontId="0" fillId="0" borderId="94" xfId="0" applyBorder="1" applyAlignment="1">
      <alignment horizontal="center"/>
    </xf>
    <xf numFmtId="0" fontId="0" fillId="0" borderId="161" xfId="0" applyBorder="1" applyAlignment="1">
      <alignment horizontal="center"/>
    </xf>
    <xf numFmtId="3" fontId="7" fillId="0" borderId="59" xfId="0" applyNumberFormat="1" applyFont="1" applyBorder="1" applyAlignment="1">
      <alignment horizontal="center" vertical="center" wrapText="1"/>
    </xf>
    <xf numFmtId="3" fontId="7" fillId="0" borderId="78" xfId="0" applyNumberFormat="1" applyFont="1" applyBorder="1" applyAlignment="1">
      <alignment horizontal="center" vertical="center" wrapText="1"/>
    </xf>
    <xf numFmtId="0" fontId="16" fillId="0" borderId="162" xfId="0" applyFont="1" applyBorder="1" applyAlignment="1">
      <alignment horizontal="center" vertical="center"/>
    </xf>
    <xf numFmtId="0" fontId="16" fillId="0" borderId="95" xfId="0" applyFont="1" applyBorder="1" applyAlignment="1">
      <alignment horizontal="center" vertical="center"/>
    </xf>
    <xf numFmtId="0" fontId="0" fillId="0" borderId="31" xfId="0" applyFont="1" applyBorder="1" applyAlignment="1">
      <alignment horizontal="center" vertical="center"/>
    </xf>
    <xf numFmtId="0" fontId="0" fillId="0" borderId="81" xfId="0" applyFont="1" applyBorder="1" applyAlignment="1">
      <alignment horizontal="center" vertical="center"/>
    </xf>
    <xf numFmtId="0" fontId="0" fillId="0" borderId="162" xfId="0" applyFont="1" applyBorder="1" applyAlignment="1">
      <alignment horizontal="center" vertical="center"/>
    </xf>
    <xf numFmtId="0" fontId="0" fillId="0" borderId="161" xfId="0" applyFont="1" applyBorder="1" applyAlignment="1">
      <alignment horizontal="center" vertical="center"/>
    </xf>
    <xf numFmtId="0" fontId="9" fillId="0" borderId="0" xfId="0" applyFont="1" applyBorder="1" applyAlignment="1">
      <alignment horizontal="right" vertical="center"/>
    </xf>
    <xf numFmtId="0" fontId="0" fillId="0" borderId="45" xfId="0" applyFont="1" applyBorder="1" applyAlignment="1">
      <alignment horizontal="right"/>
    </xf>
    <xf numFmtId="0" fontId="4" fillId="0" borderId="10" xfId="0" applyFont="1" applyBorder="1" applyAlignment="1">
      <alignment horizontal="center" vertical="center"/>
    </xf>
    <xf numFmtId="0" fontId="4" fillId="0" borderId="163" xfId="0" applyFont="1" applyBorder="1" applyAlignment="1">
      <alignment horizontal="center" vertical="center"/>
    </xf>
    <xf numFmtId="0" fontId="0" fillId="0" borderId="74"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8" fillId="0" borderId="45" xfId="0" applyFont="1" applyBorder="1" applyAlignment="1">
      <alignment horizontal="center" vertical="center" wrapText="1"/>
    </xf>
    <xf numFmtId="3" fontId="5" fillId="0" borderId="78" xfId="0" applyNumberFormat="1" applyFont="1" applyBorder="1" applyAlignment="1">
      <alignment horizontal="left" vertical="center" wrapText="1"/>
    </xf>
    <xf numFmtId="3" fontId="5" fillId="0" borderId="165" xfId="0" applyNumberFormat="1" applyFont="1" applyBorder="1" applyAlignment="1">
      <alignment horizontal="left" vertical="center" wrapText="1"/>
    </xf>
    <xf numFmtId="3" fontId="6" fillId="0" borderId="55" xfId="0" applyNumberFormat="1" applyFont="1" applyFill="1" applyBorder="1" applyAlignment="1">
      <alignment horizontal="center" vertical="center"/>
    </xf>
    <xf numFmtId="3" fontId="6" fillId="0" borderId="60" xfId="0" applyNumberFormat="1" applyFont="1" applyFill="1" applyBorder="1" applyAlignment="1">
      <alignment horizontal="center" vertical="center"/>
    </xf>
    <xf numFmtId="0" fontId="7" fillId="0" borderId="31" xfId="0" applyFont="1" applyBorder="1" applyAlignment="1">
      <alignment horizontal="center" vertical="center"/>
    </xf>
    <xf numFmtId="0" fontId="7" fillId="0" borderId="81" xfId="0" applyFont="1" applyBorder="1" applyAlignment="1">
      <alignment horizontal="center" vertical="center"/>
    </xf>
    <xf numFmtId="0" fontId="9" fillId="0" borderId="166" xfId="0" applyFont="1" applyBorder="1" applyAlignment="1">
      <alignment horizontal="center"/>
    </xf>
    <xf numFmtId="0" fontId="9" fillId="0" borderId="167" xfId="0" applyFont="1" applyBorder="1" applyAlignment="1">
      <alignment horizontal="center"/>
    </xf>
    <xf numFmtId="0" fontId="9" fillId="0" borderId="57" xfId="0" applyFont="1" applyBorder="1" applyAlignment="1">
      <alignment horizontal="center" vertical="center"/>
    </xf>
    <xf numFmtId="0" fontId="9" fillId="0" borderId="94" xfId="0" applyFont="1" applyBorder="1" applyAlignment="1">
      <alignment horizontal="center" vertical="center"/>
    </xf>
    <xf numFmtId="0" fontId="0" fillId="0" borderId="55" xfId="0" applyFont="1" applyBorder="1" applyAlignment="1">
      <alignment horizontal="center" wrapText="1"/>
    </xf>
    <xf numFmtId="0" fontId="0" fillId="0" borderId="168" xfId="0" applyFont="1" applyBorder="1" applyAlignment="1">
      <alignment horizontal="center"/>
    </xf>
    <xf numFmtId="3" fontId="0" fillId="0" borderId="55" xfId="0" applyNumberFormat="1" applyFont="1" applyBorder="1" applyAlignment="1">
      <alignment horizontal="left" vertical="center" wrapText="1"/>
    </xf>
    <xf numFmtId="3" fontId="0" fillId="0" borderId="53" xfId="0" applyNumberFormat="1" applyFont="1" applyBorder="1" applyAlignment="1">
      <alignment horizontal="left" vertical="center"/>
    </xf>
    <xf numFmtId="3" fontId="0" fillId="0" borderId="54" xfId="0" applyNumberFormat="1" applyFont="1" applyBorder="1" applyAlignment="1">
      <alignment horizontal="left" vertical="center"/>
    </xf>
    <xf numFmtId="0" fontId="9" fillId="0" borderId="55" xfId="0" applyFont="1" applyFill="1" applyBorder="1" applyAlignment="1">
      <alignment horizontal="center" vertical="center"/>
    </xf>
    <xf numFmtId="0" fontId="9" fillId="0" borderId="168" xfId="0" applyFont="1" applyFill="1" applyBorder="1" applyAlignment="1">
      <alignment horizontal="center" vertical="center"/>
    </xf>
    <xf numFmtId="49" fontId="6" fillId="0" borderId="169" xfId="0" applyNumberFormat="1" applyFont="1" applyBorder="1" applyAlignment="1">
      <alignment horizontal="center" vertical="center"/>
    </xf>
    <xf numFmtId="3" fontId="6" fillId="0" borderId="169" xfId="0" applyNumberFormat="1" applyFont="1" applyFill="1" applyBorder="1" applyAlignment="1">
      <alignment horizontal="center" vertical="center"/>
    </xf>
    <xf numFmtId="3" fontId="6" fillId="0" borderId="170" xfId="0" applyNumberFormat="1" applyFont="1" applyFill="1" applyBorder="1" applyAlignment="1">
      <alignment horizontal="center" vertical="center"/>
    </xf>
    <xf numFmtId="3" fontId="6" fillId="0" borderId="171" xfId="0" applyNumberFormat="1" applyFont="1" applyFill="1" applyBorder="1" applyAlignment="1">
      <alignment horizontal="center" vertical="center"/>
    </xf>
    <xf numFmtId="3" fontId="6" fillId="0" borderId="172" xfId="0" applyNumberFormat="1" applyFont="1" applyFill="1" applyBorder="1" applyAlignment="1">
      <alignment horizontal="center" vertical="center"/>
    </xf>
    <xf numFmtId="3" fontId="6" fillId="0" borderId="173" xfId="0" applyNumberFormat="1" applyFont="1" applyFill="1" applyBorder="1" applyAlignment="1">
      <alignment horizontal="center" vertical="center"/>
    </xf>
    <xf numFmtId="3" fontId="6" fillId="0" borderId="174" xfId="0" applyNumberFormat="1" applyFont="1" applyFill="1" applyBorder="1" applyAlignment="1">
      <alignment horizontal="center" vertical="center"/>
    </xf>
    <xf numFmtId="3" fontId="6" fillId="0" borderId="175" xfId="0" applyNumberFormat="1" applyFont="1" applyFill="1" applyBorder="1" applyAlignment="1">
      <alignment horizontal="center" vertical="center"/>
    </xf>
    <xf numFmtId="3" fontId="3" fillId="0" borderId="176" xfId="0" applyNumberFormat="1" applyFont="1" applyBorder="1" applyAlignment="1">
      <alignment horizontal="left" vertical="center" wrapText="1"/>
    </xf>
    <xf numFmtId="3" fontId="3" fillId="0" borderId="53" xfId="0" applyNumberFormat="1" applyFont="1" applyBorder="1" applyAlignment="1">
      <alignment horizontal="left" vertical="center" wrapText="1"/>
    </xf>
    <xf numFmtId="3" fontId="3" fillId="0" borderId="54" xfId="0" applyNumberFormat="1" applyFont="1" applyBorder="1" applyAlignment="1">
      <alignment horizontal="left" vertical="center" wrapText="1"/>
    </xf>
    <xf numFmtId="49" fontId="6" fillId="0" borderId="177" xfId="0" applyNumberFormat="1" applyFont="1" applyBorder="1" applyAlignment="1">
      <alignment horizontal="center" vertical="center"/>
    </xf>
    <xf numFmtId="49" fontId="6" fillId="0" borderId="178" xfId="0" applyNumberFormat="1" applyFont="1" applyBorder="1" applyAlignment="1">
      <alignment horizontal="center" vertical="center"/>
    </xf>
    <xf numFmtId="3" fontId="6" fillId="0" borderId="177" xfId="0" applyNumberFormat="1" applyFont="1" applyFill="1" applyBorder="1" applyAlignment="1">
      <alignment horizontal="center" vertical="center"/>
    </xf>
    <xf numFmtId="3" fontId="6" fillId="0" borderId="179" xfId="0" applyNumberFormat="1" applyFont="1" applyFill="1" applyBorder="1" applyAlignment="1">
      <alignment horizontal="center" vertical="center"/>
    </xf>
    <xf numFmtId="49" fontId="6" fillId="0" borderId="180" xfId="0" applyNumberFormat="1" applyFont="1" applyBorder="1" applyAlignment="1">
      <alignment horizontal="center" vertical="center"/>
    </xf>
    <xf numFmtId="49" fontId="6" fillId="0" borderId="181" xfId="0" applyNumberFormat="1" applyFont="1" applyBorder="1" applyAlignment="1">
      <alignment horizontal="center" vertical="center"/>
    </xf>
    <xf numFmtId="3" fontId="6" fillId="0" borderId="180" xfId="0" applyNumberFormat="1" applyFont="1" applyFill="1" applyBorder="1" applyAlignment="1">
      <alignment horizontal="center" vertical="center"/>
    </xf>
    <xf numFmtId="3" fontId="6" fillId="0" borderId="181" xfId="0" applyNumberFormat="1" applyFont="1" applyFill="1" applyBorder="1" applyAlignment="1">
      <alignment horizontal="center" vertical="center"/>
    </xf>
    <xf numFmtId="0" fontId="9" fillId="0" borderId="124" xfId="0" applyFont="1" applyBorder="1" applyAlignment="1">
      <alignment horizontal="center"/>
    </xf>
    <xf numFmtId="3" fontId="6" fillId="0" borderId="171" xfId="0" applyNumberFormat="1" applyFont="1" applyBorder="1" applyAlignment="1">
      <alignment horizontal="center" vertical="center"/>
    </xf>
    <xf numFmtId="3" fontId="6" fillId="0" borderId="170" xfId="0" applyNumberFormat="1" applyFont="1" applyBorder="1" applyAlignment="1">
      <alignment horizontal="center" vertical="center"/>
    </xf>
    <xf numFmtId="3" fontId="6" fillId="0" borderId="172" xfId="0" applyNumberFormat="1" applyFont="1" applyBorder="1" applyAlignment="1">
      <alignment horizontal="center" vertical="center"/>
    </xf>
    <xf numFmtId="3" fontId="6" fillId="0" borderId="173" xfId="0" applyNumberFormat="1" applyFont="1" applyBorder="1" applyAlignment="1">
      <alignment horizontal="center" vertical="center"/>
    </xf>
    <xf numFmtId="3" fontId="6" fillId="0" borderId="174" xfId="0" applyNumberFormat="1" applyFont="1" applyBorder="1" applyAlignment="1">
      <alignment horizontal="center" vertical="center"/>
    </xf>
    <xf numFmtId="3" fontId="6" fillId="0" borderId="175" xfId="0" applyNumberFormat="1" applyFont="1" applyBorder="1" applyAlignment="1">
      <alignment horizontal="center" vertical="center"/>
    </xf>
    <xf numFmtId="0" fontId="0" fillId="0" borderId="55" xfId="0" applyFont="1" applyFill="1" applyBorder="1" applyAlignment="1">
      <alignment horizontal="center" vertical="center"/>
    </xf>
    <xf numFmtId="0" fontId="0" fillId="0" borderId="168" xfId="0" applyFont="1" applyFill="1" applyBorder="1" applyAlignment="1">
      <alignment horizontal="center" vertical="center"/>
    </xf>
    <xf numFmtId="0" fontId="9" fillId="0" borderId="57" xfId="0" applyFont="1" applyBorder="1" applyAlignment="1">
      <alignment horizontal="center"/>
    </xf>
    <xf numFmtId="0" fontId="9" fillId="0" borderId="81" xfId="0" applyFont="1" applyBorder="1" applyAlignment="1">
      <alignment horizontal="center"/>
    </xf>
    <xf numFmtId="0" fontId="9" fillId="0" borderId="31" xfId="0" applyFont="1" applyBorder="1" applyAlignment="1">
      <alignment horizontal="center" vertical="center"/>
    </xf>
    <xf numFmtId="0" fontId="9" fillId="0" borderId="0" xfId="0" applyFont="1" applyBorder="1" applyAlignment="1">
      <alignment horizontal="center" vertical="center"/>
    </xf>
    <xf numFmtId="0" fontId="9" fillId="0" borderId="162" xfId="0" applyFont="1" applyBorder="1" applyAlignment="1">
      <alignment horizontal="center" vertical="center"/>
    </xf>
    <xf numFmtId="0" fontId="7" fillId="0" borderId="42" xfId="0" applyFont="1" applyBorder="1" applyAlignment="1">
      <alignment horizontal="center" vertical="center"/>
    </xf>
    <xf numFmtId="0" fontId="7" fillId="0" borderId="44" xfId="0" applyFont="1" applyBorder="1" applyAlignment="1">
      <alignment horizontal="center" vertical="center"/>
    </xf>
    <xf numFmtId="0" fontId="7" fillId="0" borderId="4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3</xdr:row>
      <xdr:rowOff>57150</xdr:rowOff>
    </xdr:from>
    <xdr:to>
      <xdr:col>9</xdr:col>
      <xdr:colOff>838200</xdr:colOff>
      <xdr:row>3</xdr:row>
      <xdr:rowOff>219075</xdr:rowOff>
    </xdr:to>
    <xdr:sp>
      <xdr:nvSpPr>
        <xdr:cNvPr id="1" name="Rectangle 1"/>
        <xdr:cNvSpPr>
          <a:spLocks/>
        </xdr:cNvSpPr>
      </xdr:nvSpPr>
      <xdr:spPr>
        <a:xfrm>
          <a:off x="6286500" y="581025"/>
          <a:ext cx="504825" cy="1619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1</xdr:row>
      <xdr:rowOff>114300</xdr:rowOff>
    </xdr:from>
    <xdr:to>
      <xdr:col>5</xdr:col>
      <xdr:colOff>609600</xdr:colOff>
      <xdr:row>1</xdr:row>
      <xdr:rowOff>295275</xdr:rowOff>
    </xdr:to>
    <xdr:sp>
      <xdr:nvSpPr>
        <xdr:cNvPr id="1" name="Rectangle 1"/>
        <xdr:cNvSpPr>
          <a:spLocks/>
        </xdr:cNvSpPr>
      </xdr:nvSpPr>
      <xdr:spPr>
        <a:xfrm>
          <a:off x="5534025" y="542925"/>
          <a:ext cx="27622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44"/>
  <sheetViews>
    <sheetView tabSelected="1" zoomScalePageLayoutView="0" workbookViewId="0" topLeftCell="A1">
      <selection activeCell="K30" sqref="K30:K31"/>
    </sheetView>
  </sheetViews>
  <sheetFormatPr defaultColWidth="9.00390625" defaultRowHeight="13.5"/>
  <cols>
    <col min="1" max="1" width="12.00390625" style="5" customWidth="1"/>
    <col min="2" max="2" width="8.875" style="5" customWidth="1"/>
    <col min="3" max="3" width="8.125" style="0" customWidth="1"/>
    <col min="4" max="4" width="9.875" style="0" customWidth="1"/>
    <col min="5" max="6" width="8.00390625" style="0" customWidth="1"/>
    <col min="7" max="7" width="8.75390625" style="0" customWidth="1"/>
    <col min="8" max="8" width="10.25390625" style="0" customWidth="1"/>
    <col min="9" max="9" width="4.25390625" style="0" customWidth="1"/>
    <col min="10" max="10" width="24.75390625" style="0" customWidth="1"/>
    <col min="11" max="11" width="31.125" style="0" customWidth="1"/>
    <col min="13" max="13" width="10.375" style="0" customWidth="1"/>
  </cols>
  <sheetData>
    <row r="1" spans="1:10" ht="19.5" customHeight="1">
      <c r="A1" s="269" t="s">
        <v>49</v>
      </c>
      <c r="B1" s="269"/>
      <c r="C1" s="270"/>
      <c r="D1" s="270"/>
      <c r="E1" s="270"/>
      <c r="F1" s="272" t="s">
        <v>4</v>
      </c>
      <c r="G1" s="272"/>
      <c r="H1" s="272"/>
      <c r="I1" s="272"/>
      <c r="J1" s="272"/>
    </row>
    <row r="2" spans="1:10" ht="18.75" customHeight="1">
      <c r="A2" s="271"/>
      <c r="B2" s="271"/>
      <c r="C2" s="271"/>
      <c r="D2" s="271"/>
      <c r="E2" s="271"/>
      <c r="F2" s="272" t="s">
        <v>19</v>
      </c>
      <c r="G2" s="273"/>
      <c r="H2" s="273"/>
      <c r="I2" s="273"/>
      <c r="J2" s="273"/>
    </row>
    <row r="3" spans="1:10" ht="3" customHeight="1">
      <c r="A3" s="273"/>
      <c r="B3" s="273"/>
      <c r="C3" s="276"/>
      <c r="D3" s="276"/>
      <c r="E3" s="276"/>
      <c r="F3" s="276"/>
      <c r="G3" s="276"/>
      <c r="H3" s="276"/>
      <c r="I3" s="276"/>
      <c r="J3" s="276"/>
    </row>
    <row r="4" spans="1:10" ht="21.75" customHeight="1">
      <c r="A4" s="209" t="s">
        <v>147</v>
      </c>
      <c r="B4" s="210"/>
      <c r="C4" s="210"/>
      <c r="D4" s="210"/>
      <c r="E4" s="210"/>
      <c r="F4" s="210"/>
      <c r="G4" s="210"/>
      <c r="H4" s="210"/>
      <c r="I4" s="210"/>
      <c r="J4" s="205" t="s">
        <v>146</v>
      </c>
    </row>
    <row r="5" spans="1:14" ht="4.5" customHeight="1" thickBot="1">
      <c r="A5" s="277"/>
      <c r="B5" s="277"/>
      <c r="C5" s="278"/>
      <c r="D5" s="278"/>
      <c r="E5" s="278"/>
      <c r="F5" s="278"/>
      <c r="G5" s="278"/>
      <c r="H5" s="278"/>
      <c r="I5" s="278"/>
      <c r="J5" s="278"/>
      <c r="N5" s="6"/>
    </row>
    <row r="6" spans="1:10" ht="15" customHeight="1" thickBot="1">
      <c r="A6" s="7" t="s">
        <v>7</v>
      </c>
      <c r="B6" s="127"/>
      <c r="C6" s="302"/>
      <c r="D6" s="302"/>
      <c r="E6" s="302"/>
      <c r="F6" s="303" t="s">
        <v>64</v>
      </c>
      <c r="G6" s="303"/>
      <c r="H6" s="297"/>
      <c r="I6" s="298"/>
      <c r="J6" s="299"/>
    </row>
    <row r="7" spans="1:10" ht="17.25" customHeight="1">
      <c r="A7" s="300" t="s">
        <v>65</v>
      </c>
      <c r="B7" s="301"/>
      <c r="C7" s="281"/>
      <c r="D7" s="281"/>
      <c r="E7" s="281"/>
      <c r="F7" s="281"/>
      <c r="G7" s="281"/>
      <c r="H7" s="281"/>
      <c r="I7" s="281"/>
      <c r="J7" s="282"/>
    </row>
    <row r="8" spans="1:10" ht="27.75" customHeight="1">
      <c r="A8" s="279" t="s">
        <v>0</v>
      </c>
      <c r="B8" s="280"/>
      <c r="C8" s="274"/>
      <c r="D8" s="275"/>
      <c r="E8" s="275"/>
      <c r="F8" s="275"/>
      <c r="G8" s="42" t="s">
        <v>16</v>
      </c>
      <c r="H8" s="48" t="s">
        <v>17</v>
      </c>
      <c r="I8" s="47" t="s">
        <v>18</v>
      </c>
      <c r="J8" s="153"/>
    </row>
    <row r="9" spans="1:10" ht="18.75" customHeight="1">
      <c r="A9" s="279" t="s">
        <v>1</v>
      </c>
      <c r="B9" s="280"/>
      <c r="C9" s="283"/>
      <c r="D9" s="283"/>
      <c r="E9" s="283"/>
      <c r="F9" s="283"/>
      <c r="G9" s="283"/>
      <c r="H9" s="283"/>
      <c r="I9" s="283"/>
      <c r="J9" s="284"/>
    </row>
    <row r="10" spans="1:10" ht="18" customHeight="1">
      <c r="A10" s="279" t="s">
        <v>2</v>
      </c>
      <c r="B10" s="280"/>
      <c r="C10" s="283"/>
      <c r="D10" s="283"/>
      <c r="E10" s="283"/>
      <c r="F10" s="283"/>
      <c r="G10" s="283"/>
      <c r="H10" s="283"/>
      <c r="I10" s="283"/>
      <c r="J10" s="284"/>
    </row>
    <row r="11" spans="1:10" ht="19.5" customHeight="1">
      <c r="A11" s="295" t="s">
        <v>23</v>
      </c>
      <c r="B11" s="296"/>
      <c r="C11" s="44" t="s">
        <v>8</v>
      </c>
      <c r="D11" s="239"/>
      <c r="E11" s="240"/>
      <c r="F11" s="293" t="s">
        <v>3</v>
      </c>
      <c r="G11" s="294"/>
      <c r="H11" s="243"/>
      <c r="I11" s="244"/>
      <c r="J11" s="245"/>
    </row>
    <row r="12" spans="1:10" ht="21.75" customHeight="1">
      <c r="A12" s="213"/>
      <c r="B12" s="214"/>
      <c r="C12" s="241"/>
      <c r="D12" s="241"/>
      <c r="E12" s="241"/>
      <c r="F12" s="241"/>
      <c r="G12" s="241"/>
      <c r="H12" s="241"/>
      <c r="I12" s="241"/>
      <c r="J12" s="242"/>
    </row>
    <row r="13" spans="1:10" ht="22.5" customHeight="1">
      <c r="A13" s="213"/>
      <c r="B13" s="214"/>
      <c r="C13" s="43" t="s">
        <v>43</v>
      </c>
      <c r="D13" s="287" t="s">
        <v>45</v>
      </c>
      <c r="E13" s="267"/>
      <c r="F13" s="288"/>
      <c r="G13" s="45" t="s">
        <v>44</v>
      </c>
      <c r="H13" s="267" t="s">
        <v>46</v>
      </c>
      <c r="I13" s="267"/>
      <c r="J13" s="268"/>
    </row>
    <row r="14" spans="1:10" ht="22.5" customHeight="1" thickBot="1">
      <c r="A14" s="215"/>
      <c r="B14" s="216"/>
      <c r="C14" s="46" t="s">
        <v>5</v>
      </c>
      <c r="D14" s="264"/>
      <c r="E14" s="265"/>
      <c r="F14" s="265"/>
      <c r="G14" s="265"/>
      <c r="H14" s="265"/>
      <c r="I14" s="265"/>
      <c r="J14" s="266"/>
    </row>
    <row r="15" spans="1:10" ht="18" customHeight="1" thickTop="1">
      <c r="A15" s="285" t="s">
        <v>35</v>
      </c>
      <c r="B15" s="286"/>
      <c r="C15" s="49"/>
      <c r="D15" s="289" t="s">
        <v>57</v>
      </c>
      <c r="E15" s="290"/>
      <c r="F15" s="290"/>
      <c r="G15" s="290"/>
      <c r="H15" s="291" t="s">
        <v>126</v>
      </c>
      <c r="I15" s="291"/>
      <c r="J15" s="292"/>
    </row>
    <row r="16" spans="1:10" ht="17.25" customHeight="1" thickBot="1">
      <c r="A16" s="310" t="s">
        <v>50</v>
      </c>
      <c r="B16" s="311"/>
      <c r="C16" s="50"/>
      <c r="D16" s="312" t="s">
        <v>51</v>
      </c>
      <c r="E16" s="313"/>
      <c r="F16" s="313"/>
      <c r="G16" s="313"/>
      <c r="H16" s="246" t="s">
        <v>127</v>
      </c>
      <c r="I16" s="246"/>
      <c r="J16" s="247"/>
    </row>
    <row r="17" spans="1:10" ht="16.5" customHeight="1" thickTop="1">
      <c r="A17" s="327" t="s">
        <v>66</v>
      </c>
      <c r="B17" s="328"/>
      <c r="C17" s="316">
        <v>41158</v>
      </c>
      <c r="D17" s="317"/>
      <c r="E17" s="318" t="s">
        <v>75</v>
      </c>
      <c r="F17" s="319"/>
      <c r="G17" s="250" t="s">
        <v>145</v>
      </c>
      <c r="H17" s="251"/>
      <c r="I17" s="251"/>
      <c r="J17" s="252"/>
    </row>
    <row r="18" spans="1:11" ht="42.75" customHeight="1">
      <c r="A18" s="213"/>
      <c r="B18" s="214"/>
      <c r="C18" s="151" t="s">
        <v>125</v>
      </c>
      <c r="D18" s="152" t="s">
        <v>123</v>
      </c>
      <c r="E18" s="248" t="s">
        <v>124</v>
      </c>
      <c r="F18" s="249"/>
      <c r="G18" s="253"/>
      <c r="H18" s="254"/>
      <c r="I18" s="254"/>
      <c r="J18" s="255"/>
      <c r="K18" s="407"/>
    </row>
    <row r="19" spans="1:13" ht="21.75" customHeight="1" thickBot="1">
      <c r="A19" s="349" t="s">
        <v>67</v>
      </c>
      <c r="B19" s="350"/>
      <c r="C19" s="154"/>
      <c r="D19" s="155"/>
      <c r="E19" s="339"/>
      <c r="F19" s="340"/>
      <c r="G19" s="411" t="s">
        <v>36</v>
      </c>
      <c r="H19" s="412"/>
      <c r="I19" s="412"/>
      <c r="J19" s="413"/>
      <c r="K19" s="407"/>
      <c r="L19" s="150"/>
      <c r="M19" s="150"/>
    </row>
    <row r="20" spans="1:10" ht="16.5" customHeight="1">
      <c r="A20" s="390"/>
      <c r="B20" s="391"/>
      <c r="C20" s="380">
        <v>41158</v>
      </c>
      <c r="D20" s="381"/>
      <c r="E20" s="382">
        <v>41159</v>
      </c>
      <c r="F20" s="383"/>
      <c r="G20" s="408"/>
      <c r="H20" s="409"/>
      <c r="I20" s="409"/>
      <c r="J20" s="410"/>
    </row>
    <row r="21" spans="1:10" ht="18.75" customHeight="1">
      <c r="A21" s="392" t="s">
        <v>25</v>
      </c>
      <c r="B21" s="393"/>
      <c r="C21" s="331"/>
      <c r="D21" s="332"/>
      <c r="E21" s="341"/>
      <c r="F21" s="342"/>
      <c r="G21" s="384" t="s">
        <v>36</v>
      </c>
      <c r="H21" s="385"/>
      <c r="I21" s="385"/>
      <c r="J21" s="386"/>
    </row>
    <row r="22" spans="1:10" ht="26.25" customHeight="1">
      <c r="A22" s="392" t="s">
        <v>91</v>
      </c>
      <c r="B22" s="393"/>
      <c r="C22" s="314"/>
      <c r="D22" s="315"/>
      <c r="E22" s="331"/>
      <c r="F22" s="332"/>
      <c r="G22" s="343" t="s">
        <v>36</v>
      </c>
      <c r="H22" s="344"/>
      <c r="I22" s="344"/>
      <c r="J22" s="345"/>
    </row>
    <row r="23" spans="1:10" ht="19.5" customHeight="1" thickBot="1">
      <c r="A23" s="394" t="s">
        <v>20</v>
      </c>
      <c r="B23" s="395"/>
      <c r="C23" s="356"/>
      <c r="D23" s="357"/>
      <c r="E23" s="339"/>
      <c r="F23" s="340"/>
      <c r="G23" s="387" t="s">
        <v>143</v>
      </c>
      <c r="H23" s="388"/>
      <c r="I23" s="388"/>
      <c r="J23" s="389"/>
    </row>
    <row r="24" spans="1:10" ht="15" customHeight="1">
      <c r="A24" s="371" t="s">
        <v>47</v>
      </c>
      <c r="B24" s="372"/>
      <c r="C24" s="361">
        <v>41158</v>
      </c>
      <c r="D24" s="362"/>
      <c r="E24" s="124">
        <v>41159</v>
      </c>
      <c r="F24" s="22">
        <v>41160</v>
      </c>
      <c r="G24" s="333" t="s">
        <v>76</v>
      </c>
      <c r="H24" s="334"/>
      <c r="I24" s="334"/>
      <c r="J24" s="335"/>
    </row>
    <row r="25" spans="1:10" ht="15.75" customHeight="1">
      <c r="A25" s="373"/>
      <c r="B25" s="374"/>
      <c r="C25" s="23" t="s">
        <v>26</v>
      </c>
      <c r="D25" s="128" t="s">
        <v>27</v>
      </c>
      <c r="E25" s="129" t="s">
        <v>26</v>
      </c>
      <c r="F25" s="23" t="s">
        <v>26</v>
      </c>
      <c r="G25" s="336"/>
      <c r="H25" s="337"/>
      <c r="I25" s="337"/>
      <c r="J25" s="338"/>
    </row>
    <row r="26" spans="1:10" ht="21.75" customHeight="1">
      <c r="A26" s="375"/>
      <c r="B26" s="376"/>
      <c r="C26" s="126"/>
      <c r="D26" s="156"/>
      <c r="E26" s="125"/>
      <c r="F26" s="156"/>
      <c r="G26" s="358" t="s">
        <v>100</v>
      </c>
      <c r="H26" s="359"/>
      <c r="I26" s="359"/>
      <c r="J26" s="360"/>
    </row>
    <row r="27" spans="1:11" ht="21.75" customHeight="1">
      <c r="A27" s="367" t="s">
        <v>139</v>
      </c>
      <c r="B27" s="368"/>
      <c r="C27" s="377" t="s">
        <v>141</v>
      </c>
      <c r="D27" s="378"/>
      <c r="E27" s="378"/>
      <c r="F27" s="378"/>
      <c r="G27" s="378"/>
      <c r="H27" s="378"/>
      <c r="I27" s="378"/>
      <c r="J27" s="379"/>
      <c r="K27" s="198"/>
    </row>
    <row r="28" spans="1:11" ht="21.75" customHeight="1" thickBot="1">
      <c r="A28" s="369" t="s">
        <v>142</v>
      </c>
      <c r="B28" s="370"/>
      <c r="C28" s="157"/>
      <c r="D28" s="259" t="s">
        <v>37</v>
      </c>
      <c r="E28" s="260"/>
      <c r="F28" s="260"/>
      <c r="G28" s="261" t="s">
        <v>140</v>
      </c>
      <c r="H28" s="262"/>
      <c r="I28" s="262"/>
      <c r="J28" s="263"/>
      <c r="K28" s="198" t="str">
        <f>IF(C28-('追加予稿集'!D7+'追加予稿集'!D8+'追加予稿集'!D9+'追加予稿集'!D10+'追加予稿集'!D11+'追加予稿集'!D12)&gt;=1,"追加予稿集の表に記入下さい"," ")</f>
        <v> </v>
      </c>
    </row>
    <row r="29" spans="1:10" ht="21.75" customHeight="1" thickTop="1">
      <c r="A29" s="329" t="s">
        <v>98</v>
      </c>
      <c r="B29" s="363">
        <f>'参加費詳細(確認用） '!B27+'参加費詳細(確認用） '!H27</f>
        <v>0</v>
      </c>
      <c r="C29" s="364"/>
      <c r="D29" s="346" t="s">
        <v>77</v>
      </c>
      <c r="E29" s="347"/>
      <c r="F29" s="347"/>
      <c r="G29" s="348"/>
      <c r="H29" s="351" t="s">
        <v>59</v>
      </c>
      <c r="I29" s="400"/>
      <c r="J29" s="402" t="s">
        <v>122</v>
      </c>
    </row>
    <row r="30" spans="1:11" ht="21.75" customHeight="1" thickBot="1">
      <c r="A30" s="330"/>
      <c r="B30" s="365">
        <f>'参加費詳細(確認用） '!E27+'参加費詳細(確認用） '!K27</f>
        <v>0</v>
      </c>
      <c r="C30" s="366"/>
      <c r="D30" s="256" t="s">
        <v>78</v>
      </c>
      <c r="E30" s="257"/>
      <c r="F30" s="257"/>
      <c r="G30" s="258"/>
      <c r="H30" s="352"/>
      <c r="I30" s="401"/>
      <c r="J30" s="403"/>
      <c r="K30" s="396" t="str">
        <f>IF(C31+C32+C33&gt;=2,"注意：複数選択されています。どれか１つにして下さい"," ")</f>
        <v> </v>
      </c>
    </row>
    <row r="31" spans="1:11" ht="18" customHeight="1">
      <c r="A31" s="211" t="s">
        <v>6</v>
      </c>
      <c r="B31" s="212"/>
      <c r="C31" s="206">
        <v>0</v>
      </c>
      <c r="D31" s="320" t="s">
        <v>119</v>
      </c>
      <c r="E31" s="321"/>
      <c r="F31" s="322"/>
      <c r="G31" s="307" t="s">
        <v>108</v>
      </c>
      <c r="H31" s="236" t="s">
        <v>92</v>
      </c>
      <c r="I31" s="404"/>
      <c r="J31" s="397" t="s">
        <v>121</v>
      </c>
      <c r="K31" s="396"/>
    </row>
    <row r="32" spans="1:11" ht="17.25" customHeight="1">
      <c r="A32" s="213"/>
      <c r="B32" s="214"/>
      <c r="C32" s="207">
        <v>0</v>
      </c>
      <c r="D32" s="353" t="s">
        <v>120</v>
      </c>
      <c r="E32" s="354"/>
      <c r="F32" s="355"/>
      <c r="G32" s="308"/>
      <c r="H32" s="237"/>
      <c r="I32" s="405"/>
      <c r="J32" s="398"/>
      <c r="K32" s="396" t="str">
        <f>IF(C31+C32+I31=1,"入会の方法：継続or新入会／払い込み方法をチェックして下さい"," ")</f>
        <v> </v>
      </c>
    </row>
    <row r="33" spans="1:11" ht="16.5" customHeight="1" thickBot="1">
      <c r="A33" s="215"/>
      <c r="B33" s="216"/>
      <c r="C33" s="208">
        <v>1</v>
      </c>
      <c r="D33" s="304" t="s">
        <v>148</v>
      </c>
      <c r="E33" s="305"/>
      <c r="F33" s="306"/>
      <c r="G33" s="309"/>
      <c r="H33" s="238"/>
      <c r="I33" s="406"/>
      <c r="J33" s="399"/>
      <c r="K33" s="396"/>
    </row>
    <row r="34" spans="1:10" ht="15.75" customHeight="1" thickTop="1">
      <c r="A34" s="324" t="s">
        <v>22</v>
      </c>
      <c r="B34" s="325"/>
      <c r="C34" s="325"/>
      <c r="D34" s="325"/>
      <c r="E34" s="325"/>
      <c r="F34" s="325"/>
      <c r="G34" s="325"/>
      <c r="H34" s="325"/>
      <c r="I34" s="325"/>
      <c r="J34" s="326"/>
    </row>
    <row r="35" spans="1:10" ht="19.5" customHeight="1">
      <c r="A35" s="228" t="s">
        <v>12</v>
      </c>
      <c r="B35" s="229"/>
      <c r="C35" s="156"/>
      <c r="D35" s="217" t="s">
        <v>80</v>
      </c>
      <c r="E35" s="218"/>
      <c r="F35" s="218"/>
      <c r="G35" s="218"/>
      <c r="H35" s="218"/>
      <c r="I35" s="218"/>
      <c r="J35" s="219"/>
    </row>
    <row r="36" spans="1:10" ht="19.5" customHeight="1">
      <c r="A36" s="228" t="s">
        <v>13</v>
      </c>
      <c r="B36" s="229"/>
      <c r="C36" s="156"/>
      <c r="D36" s="217" t="s">
        <v>79</v>
      </c>
      <c r="E36" s="218"/>
      <c r="F36" s="218"/>
      <c r="G36" s="218"/>
      <c r="H36" s="218"/>
      <c r="I36" s="218"/>
      <c r="J36" s="219"/>
    </row>
    <row r="37" spans="1:10" ht="19.5" customHeight="1">
      <c r="A37" s="228" t="s">
        <v>14</v>
      </c>
      <c r="B37" s="229"/>
      <c r="C37" s="156"/>
      <c r="D37" s="217" t="s">
        <v>81</v>
      </c>
      <c r="E37" s="218"/>
      <c r="F37" s="218"/>
      <c r="G37" s="218"/>
      <c r="H37" s="218"/>
      <c r="I37" s="218"/>
      <c r="J37" s="219"/>
    </row>
    <row r="38" spans="1:10" ht="19.5" customHeight="1">
      <c r="A38" s="228" t="s">
        <v>9</v>
      </c>
      <c r="B38" s="229"/>
      <c r="C38" s="156"/>
      <c r="D38" s="217" t="s">
        <v>82</v>
      </c>
      <c r="E38" s="218"/>
      <c r="F38" s="218"/>
      <c r="G38" s="218"/>
      <c r="H38" s="218"/>
      <c r="I38" s="218"/>
      <c r="J38" s="219"/>
    </row>
    <row r="39" spans="1:10" ht="19.5" customHeight="1">
      <c r="A39" s="323" t="s">
        <v>138</v>
      </c>
      <c r="B39" s="229"/>
      <c r="C39" s="156"/>
      <c r="D39" s="233" t="s">
        <v>83</v>
      </c>
      <c r="E39" s="234"/>
      <c r="F39" s="234"/>
      <c r="G39" s="234"/>
      <c r="H39" s="234"/>
      <c r="I39" s="234"/>
      <c r="J39" s="235"/>
    </row>
    <row r="40" spans="1:10" ht="19.5" customHeight="1">
      <c r="A40" s="228" t="s">
        <v>10</v>
      </c>
      <c r="B40" s="229"/>
      <c r="C40" s="156"/>
      <c r="D40" s="217" t="s">
        <v>86</v>
      </c>
      <c r="E40" s="218"/>
      <c r="F40" s="218"/>
      <c r="G40" s="218"/>
      <c r="H40" s="218"/>
      <c r="I40" s="218"/>
      <c r="J40" s="219"/>
    </row>
    <row r="41" spans="1:10" ht="19.5" customHeight="1">
      <c r="A41" s="228" t="s">
        <v>11</v>
      </c>
      <c r="B41" s="229"/>
      <c r="C41" s="156"/>
      <c r="D41" s="217" t="s">
        <v>84</v>
      </c>
      <c r="E41" s="218"/>
      <c r="F41" s="218"/>
      <c r="G41" s="218"/>
      <c r="H41" s="218"/>
      <c r="I41" s="218"/>
      <c r="J41" s="219"/>
    </row>
    <row r="42" spans="1:10" ht="19.5" customHeight="1" thickBot="1">
      <c r="A42" s="226" t="s">
        <v>15</v>
      </c>
      <c r="B42" s="227"/>
      <c r="C42" s="158"/>
      <c r="D42" s="230" t="s">
        <v>85</v>
      </c>
      <c r="E42" s="231"/>
      <c r="F42" s="231"/>
      <c r="G42" s="231"/>
      <c r="H42" s="231"/>
      <c r="I42" s="231"/>
      <c r="J42" s="232"/>
    </row>
    <row r="43" spans="1:10" ht="53.25" customHeight="1" thickBot="1">
      <c r="A43" s="220" t="s">
        <v>95</v>
      </c>
      <c r="B43" s="221"/>
      <c r="C43" s="222"/>
      <c r="D43" s="223"/>
      <c r="E43" s="224"/>
      <c r="F43" s="224"/>
      <c r="G43" s="224"/>
      <c r="H43" s="224"/>
      <c r="I43" s="224"/>
      <c r="J43" s="225"/>
    </row>
    <row r="44" spans="1:10" ht="14.25">
      <c r="A44" s="4"/>
      <c r="B44" s="4"/>
      <c r="C44" s="3"/>
      <c r="D44" s="3"/>
      <c r="E44" s="3"/>
      <c r="F44" s="3"/>
      <c r="G44" s="2"/>
      <c r="H44" s="1"/>
      <c r="I44" s="1"/>
      <c r="J44" s="1"/>
    </row>
  </sheetData>
  <sheetProtection/>
  <mergeCells count="103">
    <mergeCell ref="K32:K33"/>
    <mergeCell ref="J31:J33"/>
    <mergeCell ref="I29:I30"/>
    <mergeCell ref="J29:J30"/>
    <mergeCell ref="I31:I33"/>
    <mergeCell ref="K18:K19"/>
    <mergeCell ref="G20:J20"/>
    <mergeCell ref="G19:J19"/>
    <mergeCell ref="G23:J23"/>
    <mergeCell ref="A20:B20"/>
    <mergeCell ref="A21:B21"/>
    <mergeCell ref="A22:B22"/>
    <mergeCell ref="A23:B23"/>
    <mergeCell ref="K30:K31"/>
    <mergeCell ref="C21:D21"/>
    <mergeCell ref="D32:F32"/>
    <mergeCell ref="C23:D23"/>
    <mergeCell ref="E23:F23"/>
    <mergeCell ref="G26:J26"/>
    <mergeCell ref="C24:D24"/>
    <mergeCell ref="B29:C29"/>
    <mergeCell ref="B30:C30"/>
    <mergeCell ref="A27:B27"/>
    <mergeCell ref="A28:B28"/>
    <mergeCell ref="A24:B26"/>
    <mergeCell ref="A17:B18"/>
    <mergeCell ref="A29:A30"/>
    <mergeCell ref="E22:F22"/>
    <mergeCell ref="G24:J25"/>
    <mergeCell ref="E19:F19"/>
    <mergeCell ref="E21:F21"/>
    <mergeCell ref="G22:J22"/>
    <mergeCell ref="D29:G29"/>
    <mergeCell ref="A19:B19"/>
    <mergeCell ref="H29:H30"/>
    <mergeCell ref="A37:B37"/>
    <mergeCell ref="A38:B38"/>
    <mergeCell ref="A34:J34"/>
    <mergeCell ref="A35:B35"/>
    <mergeCell ref="D36:J36"/>
    <mergeCell ref="D38:J38"/>
    <mergeCell ref="D33:F33"/>
    <mergeCell ref="G31:G33"/>
    <mergeCell ref="A36:B36"/>
    <mergeCell ref="A16:B16"/>
    <mergeCell ref="D16:G16"/>
    <mergeCell ref="C22:D22"/>
    <mergeCell ref="C17:D17"/>
    <mergeCell ref="E17:F17"/>
    <mergeCell ref="D31:F31"/>
    <mergeCell ref="D35:J35"/>
    <mergeCell ref="H6:J6"/>
    <mergeCell ref="A7:B7"/>
    <mergeCell ref="A8:B8"/>
    <mergeCell ref="A9:B9"/>
    <mergeCell ref="C6:E6"/>
    <mergeCell ref="F6:G6"/>
    <mergeCell ref="C9:J9"/>
    <mergeCell ref="A15:B15"/>
    <mergeCell ref="C10:J10"/>
    <mergeCell ref="D13:F13"/>
    <mergeCell ref="D15:G15"/>
    <mergeCell ref="H15:J15"/>
    <mergeCell ref="F11:G11"/>
    <mergeCell ref="A11:B14"/>
    <mergeCell ref="D14:J14"/>
    <mergeCell ref="H13:J13"/>
    <mergeCell ref="A1:E2"/>
    <mergeCell ref="F1:J1"/>
    <mergeCell ref="F2:J2"/>
    <mergeCell ref="C8:F8"/>
    <mergeCell ref="A3:J3"/>
    <mergeCell ref="A5:J5"/>
    <mergeCell ref="A10:B10"/>
    <mergeCell ref="C7:J7"/>
    <mergeCell ref="H16:J16"/>
    <mergeCell ref="E18:F18"/>
    <mergeCell ref="G17:J18"/>
    <mergeCell ref="D30:G30"/>
    <mergeCell ref="D28:F28"/>
    <mergeCell ref="G28:J28"/>
    <mergeCell ref="C27:J27"/>
    <mergeCell ref="C20:D20"/>
    <mergeCell ref="E20:F20"/>
    <mergeCell ref="G21:J21"/>
    <mergeCell ref="A43:C43"/>
    <mergeCell ref="D43:J43"/>
    <mergeCell ref="A42:B42"/>
    <mergeCell ref="A40:B40"/>
    <mergeCell ref="D42:J42"/>
    <mergeCell ref="D39:J39"/>
    <mergeCell ref="A41:B41"/>
    <mergeCell ref="A39:B39"/>
    <mergeCell ref="A4:I4"/>
    <mergeCell ref="A31:B32"/>
    <mergeCell ref="A33:B33"/>
    <mergeCell ref="D40:J40"/>
    <mergeCell ref="D41:J41"/>
    <mergeCell ref="D37:J37"/>
    <mergeCell ref="H31:H33"/>
    <mergeCell ref="D11:E11"/>
    <mergeCell ref="C12:J12"/>
    <mergeCell ref="H11:J11"/>
  </mergeCells>
  <dataValidations count="4">
    <dataValidation type="whole" allowBlank="1" showInputMessage="1" showErrorMessage="1" imeMode="halfAlpha" sqref="C15:C16 C31:C33 C21:F23 C19:F19 C26:F26 C28">
      <formula1>0</formula1>
      <formula2>1</formula2>
    </dataValidation>
    <dataValidation type="whole" allowBlank="1" showInputMessage="1" showErrorMessage="1" imeMode="halfAlpha" sqref="I31:I33">
      <formula1>0</formula1>
      <formula2>3</formula2>
    </dataValidation>
    <dataValidation type="whole" allowBlank="1" showInputMessage="1" showErrorMessage="1" imeMode="halfAlpha" sqref="I29:I30">
      <formula1>0</formula1>
      <formula2>2</formula2>
    </dataValidation>
    <dataValidation type="whole" allowBlank="1" showInputMessage="1" showErrorMessage="1" imeMode="halfAlpha" sqref="C35:C42">
      <formula1>1</formula1>
      <formula2>8</formula2>
    </dataValidation>
  </dataValidations>
  <printOptions/>
  <pageMargins left="0.17" right="0.17" top="0.17" bottom="0.2" header="0.68" footer="0.1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23"/>
  <sheetViews>
    <sheetView zoomScalePageLayoutView="0" workbookViewId="0" topLeftCell="A1">
      <selection activeCell="A6" sqref="A6:B6"/>
    </sheetView>
  </sheetViews>
  <sheetFormatPr defaultColWidth="9.00390625" defaultRowHeight="13.5"/>
  <cols>
    <col min="1" max="1" width="6.875" style="0" customWidth="1"/>
    <col min="2" max="2" width="29.50390625" style="0" customWidth="1"/>
    <col min="3" max="3" width="17.50390625" style="0" customWidth="1"/>
    <col min="4" max="4" width="7.50390625" style="0" customWidth="1"/>
    <col min="5" max="5" width="6.875" style="0" customWidth="1"/>
    <col min="6" max="6" width="30.00390625" style="0" customWidth="1"/>
    <col min="7" max="7" width="1.75390625" style="0" customWidth="1"/>
  </cols>
  <sheetData>
    <row r="1" spans="2:9" ht="33.75" customHeight="1" thickBot="1">
      <c r="B1" s="440" t="s">
        <v>111</v>
      </c>
      <c r="C1" s="440"/>
      <c r="D1" s="441"/>
      <c r="E1" s="136" t="s">
        <v>105</v>
      </c>
      <c r="F1" s="137">
        <f>'参加申込書'!C8</f>
        <v>0</v>
      </c>
      <c r="I1" s="11"/>
    </row>
    <row r="2" spans="2:9" ht="33.75" customHeight="1" thickTop="1">
      <c r="B2" s="72"/>
      <c r="C2" s="72"/>
      <c r="D2" s="72"/>
      <c r="E2" s="72"/>
      <c r="F2" s="114" t="s">
        <v>62</v>
      </c>
      <c r="I2" s="11"/>
    </row>
    <row r="3" spans="2:6" ht="21.75" customHeight="1" thickBot="1">
      <c r="B3" s="446" t="s">
        <v>21</v>
      </c>
      <c r="C3" s="447"/>
      <c r="D3" s="447"/>
      <c r="E3" s="447"/>
      <c r="F3" s="447"/>
    </row>
    <row r="4" spans="1:6" ht="21.75" customHeight="1">
      <c r="A4" s="434"/>
      <c r="B4" s="435"/>
      <c r="C4" s="448" t="s">
        <v>55</v>
      </c>
      <c r="D4" s="450" t="s">
        <v>53</v>
      </c>
      <c r="E4" s="442" t="s">
        <v>54</v>
      </c>
      <c r="F4" s="443"/>
    </row>
    <row r="5" spans="1:7" s="9" customFormat="1" ht="29.25" customHeight="1" thickBot="1">
      <c r="A5" s="436"/>
      <c r="B5" s="437"/>
      <c r="C5" s="449"/>
      <c r="D5" s="451"/>
      <c r="E5" s="444"/>
      <c r="F5" s="445"/>
      <c r="G5" s="20"/>
    </row>
    <row r="6" spans="1:7" s="9" customFormat="1" ht="41.25" customHeight="1" thickBot="1" thickTop="1">
      <c r="A6" s="432" t="s">
        <v>132</v>
      </c>
      <c r="B6" s="433"/>
      <c r="C6" s="190" t="s">
        <v>130</v>
      </c>
      <c r="D6" s="416" t="s">
        <v>137</v>
      </c>
      <c r="E6" s="417"/>
      <c r="F6" s="418"/>
      <c r="G6" s="20"/>
    </row>
    <row r="7" spans="1:7" s="8" customFormat="1" ht="38.25" customHeight="1" thickTop="1">
      <c r="A7" s="431" t="s">
        <v>129</v>
      </c>
      <c r="B7" s="194" t="s">
        <v>31</v>
      </c>
      <c r="C7" s="51">
        <v>3150</v>
      </c>
      <c r="D7" s="138"/>
      <c r="E7" s="421" t="s">
        <v>133</v>
      </c>
      <c r="F7" s="422"/>
      <c r="G7" s="14"/>
    </row>
    <row r="8" spans="1:7" s="8" customFormat="1" ht="39" customHeight="1">
      <c r="A8" s="431"/>
      <c r="B8" s="195" t="s">
        <v>48</v>
      </c>
      <c r="C8" s="24">
        <v>3150</v>
      </c>
      <c r="D8" s="139"/>
      <c r="E8" s="423" t="s">
        <v>101</v>
      </c>
      <c r="F8" s="424"/>
      <c r="G8" s="14"/>
    </row>
    <row r="9" spans="1:7" s="8" customFormat="1" ht="36" customHeight="1" thickBot="1">
      <c r="A9" s="431"/>
      <c r="B9" s="196" t="s">
        <v>32</v>
      </c>
      <c r="C9" s="52">
        <v>10500</v>
      </c>
      <c r="D9" s="140"/>
      <c r="E9" s="425" t="s">
        <v>134</v>
      </c>
      <c r="F9" s="426"/>
      <c r="G9" s="14"/>
    </row>
    <row r="10" spans="1:7" s="8" customFormat="1" ht="30" customHeight="1">
      <c r="A10" s="431"/>
      <c r="B10" s="199" t="s">
        <v>33</v>
      </c>
      <c r="C10" s="106">
        <v>2100</v>
      </c>
      <c r="D10" s="200"/>
      <c r="E10" s="427" t="s">
        <v>63</v>
      </c>
      <c r="F10" s="428"/>
      <c r="G10" s="14"/>
    </row>
    <row r="11" spans="1:7" s="8" customFormat="1" ht="30" customHeight="1">
      <c r="A11" s="431"/>
      <c r="B11" s="201" t="s">
        <v>131</v>
      </c>
      <c r="C11" s="17">
        <v>2100</v>
      </c>
      <c r="D11" s="202"/>
      <c r="E11" s="429" t="s">
        <v>63</v>
      </c>
      <c r="F11" s="430"/>
      <c r="G11" s="14"/>
    </row>
    <row r="12" spans="1:7" s="8" customFormat="1" ht="30" customHeight="1" thickBot="1">
      <c r="A12" s="431"/>
      <c r="B12" s="197" t="s">
        <v>34</v>
      </c>
      <c r="C12" s="30">
        <v>6300</v>
      </c>
      <c r="D12" s="191"/>
      <c r="E12" s="438" t="s">
        <v>63</v>
      </c>
      <c r="F12" s="439"/>
      <c r="G12" s="14"/>
    </row>
    <row r="13" spans="1:7" s="8" customFormat="1" ht="27.75" customHeight="1" thickBot="1" thickTop="1">
      <c r="A13" s="414" t="s">
        <v>42</v>
      </c>
      <c r="B13" s="415"/>
      <c r="C13" s="192">
        <f>C7*D7+C8*D8+C9*D9+C10*D10+C11*D11+C12*D12</f>
        <v>0</v>
      </c>
      <c r="D13" s="193"/>
      <c r="E13" s="419"/>
      <c r="F13" s="420"/>
      <c r="G13" s="15"/>
    </row>
    <row r="14" spans="2:6" s="8" customFormat="1" ht="9" customHeight="1" thickBot="1">
      <c r="B14" s="204"/>
      <c r="C14" s="40"/>
      <c r="D14" s="40"/>
      <c r="E14" s="40"/>
      <c r="F14" s="41"/>
    </row>
    <row r="15" spans="2:6" s="8" customFormat="1" ht="31.5" customHeight="1" thickBot="1">
      <c r="B15" s="21" t="s">
        <v>52</v>
      </c>
      <c r="C15" s="122">
        <f>C13</f>
        <v>0</v>
      </c>
      <c r="D15" s="123" t="s">
        <v>41</v>
      </c>
      <c r="E15" s="149" t="s">
        <v>112</v>
      </c>
      <c r="F15" s="13"/>
    </row>
    <row r="16" spans="3:6" s="8" customFormat="1" ht="24.75" customHeight="1">
      <c r="C16" s="10"/>
      <c r="D16" s="10"/>
      <c r="E16" s="10"/>
      <c r="F16" s="10"/>
    </row>
    <row r="17" spans="1:6" ht="26.25" customHeight="1">
      <c r="A17" s="1" t="s">
        <v>135</v>
      </c>
      <c r="C17" s="8"/>
      <c r="D17" s="8"/>
      <c r="E17" s="8"/>
      <c r="F17" s="8"/>
    </row>
    <row r="18" spans="1:6" ht="26.25" customHeight="1">
      <c r="A18" s="203" t="s">
        <v>136</v>
      </c>
      <c r="C18" s="8"/>
      <c r="D18" s="8"/>
      <c r="E18" s="8"/>
      <c r="F18" s="8"/>
    </row>
    <row r="19" ht="19.5" customHeight="1"/>
    <row r="20" spans="1:2" ht="14.25">
      <c r="A20" s="203" t="s">
        <v>96</v>
      </c>
      <c r="B20" s="203"/>
    </row>
    <row r="21" spans="1:2" ht="14.25">
      <c r="A21" s="203" t="s">
        <v>97</v>
      </c>
      <c r="B21" s="203"/>
    </row>
    <row r="22" spans="1:2" ht="14.25">
      <c r="A22" s="203"/>
      <c r="B22" s="203"/>
    </row>
    <row r="23" spans="1:2" ht="14.25">
      <c r="A23" s="203"/>
      <c r="B23" s="203"/>
    </row>
  </sheetData>
  <sheetProtection/>
  <mergeCells count="17">
    <mergeCell ref="A4:B5"/>
    <mergeCell ref="E12:F12"/>
    <mergeCell ref="B1:D1"/>
    <mergeCell ref="E4:F5"/>
    <mergeCell ref="B3:F3"/>
    <mergeCell ref="C4:C5"/>
    <mergeCell ref="D4:D5"/>
    <mergeCell ref="A13:B13"/>
    <mergeCell ref="D6:F6"/>
    <mergeCell ref="E13:F13"/>
    <mergeCell ref="E7:F7"/>
    <mergeCell ref="E8:F8"/>
    <mergeCell ref="E9:F9"/>
    <mergeCell ref="E10:F10"/>
    <mergeCell ref="E11:F11"/>
    <mergeCell ref="A7:A12"/>
    <mergeCell ref="A6:B6"/>
  </mergeCells>
  <dataValidations count="1">
    <dataValidation type="whole" allowBlank="1" showInputMessage="1" showErrorMessage="1" imeMode="halfAlpha" sqref="D7:D12">
      <formula1>0</formula1>
      <formula2>1</formula2>
    </dataValidation>
  </dataValidations>
  <printOptions/>
  <pageMargins left="0.37" right="0.19" top="0.44" bottom="0.25" header="0.28" footer="0.17"/>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31"/>
  <sheetViews>
    <sheetView zoomScalePageLayoutView="0" workbookViewId="0" topLeftCell="A1">
      <selection activeCell="A2" sqref="A2"/>
    </sheetView>
  </sheetViews>
  <sheetFormatPr defaultColWidth="9.00390625" defaultRowHeight="13.5"/>
  <cols>
    <col min="1" max="1" width="29.75390625" style="0" customWidth="1"/>
    <col min="2" max="2" width="16.75390625" style="0" customWidth="1"/>
    <col min="3" max="3" width="4.625" style="0" customWidth="1"/>
    <col min="4" max="4" width="3.25390625" style="0" customWidth="1"/>
    <col min="5" max="5" width="18.50390625" style="0" customWidth="1"/>
    <col min="6" max="6" width="4.125" style="0" customWidth="1"/>
    <col min="7" max="7" width="3.25390625" style="0" customWidth="1"/>
    <col min="8" max="8" width="15.875" style="0" customWidth="1"/>
    <col min="9" max="9" width="5.375" style="0" customWidth="1"/>
    <col min="10" max="10" width="2.625" style="0" customWidth="1"/>
    <col min="11" max="11" width="18.00390625" style="0" customWidth="1"/>
    <col min="12" max="12" width="4.25390625" style="0" customWidth="1"/>
    <col min="13" max="13" width="20.625" style="0" customWidth="1"/>
  </cols>
  <sheetData>
    <row r="1" spans="1:13" ht="27" customHeight="1" thickBot="1">
      <c r="A1" s="452" t="s">
        <v>90</v>
      </c>
      <c r="B1" s="452"/>
      <c r="C1" s="452"/>
      <c r="D1" s="452"/>
      <c r="E1" s="452"/>
      <c r="F1" s="452"/>
      <c r="G1" s="452"/>
      <c r="H1" s="452"/>
      <c r="I1" s="452"/>
      <c r="J1" s="452"/>
      <c r="K1" s="452"/>
      <c r="L1" s="142" t="s">
        <v>105</v>
      </c>
      <c r="M1" s="141">
        <f>'参加申込書'!C8</f>
        <v>0</v>
      </c>
    </row>
    <row r="2" spans="1:13" ht="21" customHeight="1" thickBot="1">
      <c r="A2" s="79"/>
      <c r="B2" s="211" t="s">
        <v>68</v>
      </c>
      <c r="C2" s="457"/>
      <c r="D2" s="457"/>
      <c r="E2" s="457"/>
      <c r="F2" s="458"/>
      <c r="G2" s="500" t="s">
        <v>69</v>
      </c>
      <c r="H2" s="503" t="s">
        <v>70</v>
      </c>
      <c r="I2" s="504"/>
      <c r="J2" s="504"/>
      <c r="K2" s="504"/>
      <c r="L2" s="505"/>
      <c r="M2" s="113" t="s">
        <v>54</v>
      </c>
    </row>
    <row r="3" spans="1:13" ht="14.25" customHeight="1">
      <c r="A3" s="461"/>
      <c r="B3" s="459" t="s">
        <v>115</v>
      </c>
      <c r="C3" s="460"/>
      <c r="D3" s="468" t="s">
        <v>71</v>
      </c>
      <c r="E3" s="489" t="s">
        <v>116</v>
      </c>
      <c r="F3" s="460"/>
      <c r="G3" s="501"/>
      <c r="H3" s="498" t="s">
        <v>117</v>
      </c>
      <c r="I3" s="499"/>
      <c r="J3" s="496" t="s">
        <v>71</v>
      </c>
      <c r="K3" s="459" t="s">
        <v>118</v>
      </c>
      <c r="L3" s="460"/>
      <c r="M3" s="463" t="s">
        <v>61</v>
      </c>
    </row>
    <row r="4" spans="1:13" s="9" customFormat="1" ht="30" customHeight="1" thickBot="1">
      <c r="A4" s="462"/>
      <c r="B4" s="77" t="s">
        <v>87</v>
      </c>
      <c r="C4" s="54" t="s">
        <v>24</v>
      </c>
      <c r="D4" s="469"/>
      <c r="E4" s="78" t="s">
        <v>88</v>
      </c>
      <c r="F4" s="54" t="s">
        <v>24</v>
      </c>
      <c r="G4" s="502"/>
      <c r="H4" s="77" t="s">
        <v>87</v>
      </c>
      <c r="I4" s="82" t="s">
        <v>24</v>
      </c>
      <c r="J4" s="497"/>
      <c r="K4" s="78" t="s">
        <v>88</v>
      </c>
      <c r="L4" s="54" t="s">
        <v>24</v>
      </c>
      <c r="M4" s="464"/>
    </row>
    <row r="5" spans="1:13" s="8" customFormat="1" ht="19.5" customHeight="1" thickTop="1">
      <c r="A5" s="26" t="s">
        <v>28</v>
      </c>
      <c r="B5" s="19"/>
      <c r="C5" s="55"/>
      <c r="D5" s="83"/>
      <c r="E5" s="19"/>
      <c r="F5" s="81"/>
      <c r="G5" s="83"/>
      <c r="H5" s="16"/>
      <c r="I5" s="56"/>
      <c r="J5" s="86"/>
      <c r="K5" s="89"/>
      <c r="L5" s="76"/>
      <c r="M5" s="80"/>
    </row>
    <row r="6" spans="1:13" s="8" customFormat="1" ht="24.75" customHeight="1">
      <c r="A6" s="27" t="s">
        <v>30</v>
      </c>
      <c r="B6" s="24">
        <v>13650</v>
      </c>
      <c r="C6" s="187">
        <f>'参加申込書'!C19*(1-'参加申込書'!D19)*('参加申込書'!C31+'参加申込書'!C32+'参加申込書'!C33)*(1-'参加申込書'!C15)*(1-'参加申込書'!C16)</f>
        <v>0</v>
      </c>
      <c r="D6" s="84"/>
      <c r="E6" s="24">
        <f>B6+1050</f>
        <v>14700</v>
      </c>
      <c r="F6" s="165">
        <f>'参加申込書'!C19*(1-'参加申込書'!D19)*('参加申込書'!C31+'参加申込書'!C32+'参加申込書'!C33)*(1-'参加申込書'!C15)*(1-'参加申込書'!C16)</f>
        <v>0</v>
      </c>
      <c r="G6" s="84"/>
      <c r="H6" s="25">
        <f>B6+12400</f>
        <v>26050</v>
      </c>
      <c r="I6" s="171">
        <f>'参加申込書'!C19*(1-'参加申込書'!D19)*(1-'参加申込書'!C15)*(1-'参加申込書'!C16)*(1-'参加申込書'!C31)*(1-'参加申込書'!C32)*(1-'参加申込書'!C33)</f>
        <v>0</v>
      </c>
      <c r="J6" s="87"/>
      <c r="K6" s="93">
        <f>H6+1050</f>
        <v>27100</v>
      </c>
      <c r="L6" s="175">
        <f>'参加申込書'!C19*(1-'参加申込書'!D19)*(1-'参加申込書'!C15)*(1-'参加申込書'!C31)*(1-'参加申込書'!C32)*(1-'参加申込書'!C33)*(1-'参加申込書'!C16)</f>
        <v>0</v>
      </c>
      <c r="M6" s="478" t="s">
        <v>144</v>
      </c>
    </row>
    <row r="7" spans="1:13" s="8" customFormat="1" ht="24.75" customHeight="1">
      <c r="A7" s="28" t="s">
        <v>104</v>
      </c>
      <c r="B7" s="24">
        <v>16800</v>
      </c>
      <c r="C7" s="187">
        <f>'参加申込書'!D19*('参加申込書'!C31+'参加申込書'!C32+'参加申込書'!C33)*(1-'参加申込書'!C15)*(1-'参加申込書'!C16)</f>
        <v>0</v>
      </c>
      <c r="D7" s="84"/>
      <c r="E7" s="24">
        <f>B7+1050</f>
        <v>17850</v>
      </c>
      <c r="F7" s="165">
        <f>'参加申込書'!D19*('参加申込書'!C31+'参加申込書'!C32+'参加申込書'!C33)*(1-'参加申込書'!C15)*(1-'参加申込書'!C16)</f>
        <v>0</v>
      </c>
      <c r="G7" s="84"/>
      <c r="H7" s="25">
        <f>B7+12400</f>
        <v>29200</v>
      </c>
      <c r="I7" s="171">
        <f>'参加申込書'!D19*(1-'参加申込書'!C31)*(1-'参加申込書'!C32)*(1-'参加申込書'!C33)*(1-'参加申込書'!C15)*(1-'参加申込書'!C16)</f>
        <v>0</v>
      </c>
      <c r="J7" s="87"/>
      <c r="K7" s="93">
        <f>H7+1050</f>
        <v>30250</v>
      </c>
      <c r="L7" s="175">
        <f>'参加申込書'!D19*(1-'参加申込書'!C31)*(1-'参加申込書'!C32)*(1-'参加申込書'!C33)*(1-'参加申込書'!C15)*(1-'参加申込書'!C16)</f>
        <v>0</v>
      </c>
      <c r="M7" s="479"/>
    </row>
    <row r="8" spans="1:13" s="8" customFormat="1" ht="24.75" customHeight="1" thickBot="1">
      <c r="A8" s="29" t="s">
        <v>72</v>
      </c>
      <c r="B8" s="30">
        <v>27300</v>
      </c>
      <c r="C8" s="188">
        <f>'参加申込書'!E19*('参加申込書'!C31+'参加申込書'!C32+'参加申込書'!C33)*(1-'参加申込書'!C15)*(1-'参加申込書'!C16)</f>
        <v>0</v>
      </c>
      <c r="D8" s="84"/>
      <c r="E8" s="94">
        <f>B8+2100</f>
        <v>29400</v>
      </c>
      <c r="F8" s="166">
        <f>'参加申込書'!E19*('参加申込書'!C31+'参加申込書'!C32+'参加申込書'!C33)*(1-'参加申込書'!C15)*(1-'参加申込書'!C16)</f>
        <v>0</v>
      </c>
      <c r="G8" s="84"/>
      <c r="H8" s="31">
        <f>B8+12400</f>
        <v>39700</v>
      </c>
      <c r="I8" s="172">
        <f>'参加申込書'!E19*(1-'参加申込書'!C31)*(1-'参加申込書'!C32)*(1-'参加申込書'!C33)*(1-'参加申込書'!C15)*(1-'参加申込書'!C16)</f>
        <v>0</v>
      </c>
      <c r="J8" s="87"/>
      <c r="K8" s="90">
        <f>H8+2100</f>
        <v>41800</v>
      </c>
      <c r="L8" s="176">
        <f>'参加申込書'!E19*(1-'参加申込書'!C31)*(1-'参加申込書'!C32)*(1-'参加申込書'!C33)*(1-'参加申込書'!C15)*(1-'参加申込書'!C16)</f>
        <v>0</v>
      </c>
      <c r="M8" s="479"/>
    </row>
    <row r="9" spans="1:13" s="8" customFormat="1" ht="24.75" customHeight="1">
      <c r="A9" s="33" t="s">
        <v>39</v>
      </c>
      <c r="B9" s="34">
        <f>B6+B8</f>
        <v>40950</v>
      </c>
      <c r="C9" s="189">
        <f>C6*C8*(1-C7)</f>
        <v>0</v>
      </c>
      <c r="D9" s="84"/>
      <c r="E9" s="95">
        <f>B9+3150</f>
        <v>44100</v>
      </c>
      <c r="F9" s="167">
        <f>C6*C8*(1-C7)</f>
        <v>0</v>
      </c>
      <c r="G9" s="84"/>
      <c r="H9" s="37" t="s">
        <v>106</v>
      </c>
      <c r="I9" s="173">
        <f>I6*I8*(1-I7)</f>
        <v>0</v>
      </c>
      <c r="J9" s="87"/>
      <c r="K9" s="91">
        <f>H9+3150</f>
        <v>56500</v>
      </c>
      <c r="L9" s="177">
        <f>I6*I8*(1-I7)</f>
        <v>0</v>
      </c>
      <c r="M9" s="479"/>
    </row>
    <row r="10" spans="1:13" s="8" customFormat="1" ht="24.75" customHeight="1" thickBot="1">
      <c r="A10" s="35" t="s">
        <v>40</v>
      </c>
      <c r="B10" s="36">
        <f>B7+B8</f>
        <v>44100</v>
      </c>
      <c r="C10" s="161">
        <f>(1-C6)*C7*C8</f>
        <v>0</v>
      </c>
      <c r="D10" s="84"/>
      <c r="E10" s="96">
        <f>B10+3150</f>
        <v>47250</v>
      </c>
      <c r="F10" s="168">
        <f>(1-C6)*C7*C8</f>
        <v>0</v>
      </c>
      <c r="G10" s="84"/>
      <c r="H10" s="38" t="s">
        <v>107</v>
      </c>
      <c r="I10" s="174">
        <f>(1-I6)*I7*I8</f>
        <v>0</v>
      </c>
      <c r="J10" s="87"/>
      <c r="K10" s="92">
        <f>H10+3150</f>
        <v>59650</v>
      </c>
      <c r="L10" s="178">
        <f>(1-I6)*I7*I8</f>
        <v>0</v>
      </c>
      <c r="M10" s="480"/>
    </row>
    <row r="11" spans="1:13" s="8" customFormat="1" ht="24.75" customHeight="1">
      <c r="A11" s="32" t="s">
        <v>29</v>
      </c>
      <c r="B11" s="18">
        <v>6800</v>
      </c>
      <c r="C11" s="187">
        <f>'参加申込書'!C19*(1-'参加申込書'!D19)*'参加申込書'!C15*(1-'参加申込書'!C16)</f>
        <v>0</v>
      </c>
      <c r="D11" s="84"/>
      <c r="E11" s="24">
        <f>B11</f>
        <v>6800</v>
      </c>
      <c r="F11" s="165">
        <f>'参加申込書'!C19*(1-'参加申込書'!D19)*'参加申込書'!C15*(1-'参加申込書'!C16)</f>
        <v>0</v>
      </c>
      <c r="G11" s="84"/>
      <c r="H11" s="490"/>
      <c r="I11" s="491"/>
      <c r="J11" s="87"/>
      <c r="K11" s="473"/>
      <c r="L11" s="472"/>
      <c r="M11" s="465" t="s">
        <v>58</v>
      </c>
    </row>
    <row r="12" spans="1:13" s="8" customFormat="1" ht="23.25" customHeight="1">
      <c r="A12" s="28" t="s">
        <v>99</v>
      </c>
      <c r="B12" s="17">
        <v>10000</v>
      </c>
      <c r="C12" s="160">
        <f>'参加申込書'!D19*'参加申込書'!C15*(1-'参加申込書'!C16)</f>
        <v>0</v>
      </c>
      <c r="D12" s="84"/>
      <c r="E12" s="97">
        <f>B12</f>
        <v>10000</v>
      </c>
      <c r="F12" s="169">
        <f>'参加申込書'!D19*'参加申込書'!C15*(1-'参加申込書'!C16)</f>
        <v>0</v>
      </c>
      <c r="G12" s="84"/>
      <c r="H12" s="492"/>
      <c r="I12" s="493"/>
      <c r="J12" s="87"/>
      <c r="K12" s="474"/>
      <c r="L12" s="475"/>
      <c r="M12" s="466"/>
    </row>
    <row r="13" spans="1:13" s="8" customFormat="1" ht="24.75" customHeight="1" thickBot="1">
      <c r="A13" s="29" t="s">
        <v>73</v>
      </c>
      <c r="B13" s="30">
        <v>13650</v>
      </c>
      <c r="C13" s="188">
        <f>'参加申込書'!E19*'参加申込書'!C15*(1-'参加申込書'!C16)</f>
        <v>0</v>
      </c>
      <c r="D13" s="84"/>
      <c r="E13" s="94">
        <f>B13</f>
        <v>13650</v>
      </c>
      <c r="F13" s="166">
        <f>'参加申込書'!E19*'参加申込書'!C15*(1-'参加申込書'!C16)</f>
        <v>0</v>
      </c>
      <c r="G13" s="84"/>
      <c r="H13" s="494"/>
      <c r="I13" s="495"/>
      <c r="J13" s="87"/>
      <c r="K13" s="476"/>
      <c r="L13" s="477"/>
      <c r="M13" s="467"/>
    </row>
    <row r="14" spans="1:13" s="8" customFormat="1" ht="18" customHeight="1">
      <c r="A14" s="105" t="s">
        <v>110</v>
      </c>
      <c r="B14" s="106">
        <v>3150</v>
      </c>
      <c r="C14" s="159">
        <f>'参加申込書'!C16</f>
        <v>0</v>
      </c>
      <c r="D14" s="84"/>
      <c r="E14" s="143">
        <f>B14</f>
        <v>3150</v>
      </c>
      <c r="F14" s="170">
        <f>'参加申込書'!C16</f>
        <v>0</v>
      </c>
      <c r="G14" s="84"/>
      <c r="H14" s="144"/>
      <c r="I14" s="101"/>
      <c r="J14" s="87"/>
      <c r="K14" s="145"/>
      <c r="L14" s="102"/>
      <c r="M14" s="98"/>
    </row>
    <row r="15" spans="1:13" s="8" customFormat="1" ht="18" customHeight="1" thickBot="1">
      <c r="A15" s="146" t="s">
        <v>128</v>
      </c>
      <c r="B15" s="36">
        <v>3150</v>
      </c>
      <c r="C15" s="161">
        <f>'参加申込書'!C16*'参加申込書'!D19</f>
        <v>0</v>
      </c>
      <c r="D15" s="85"/>
      <c r="E15" s="96">
        <f>B15</f>
        <v>3150</v>
      </c>
      <c r="F15" s="161">
        <f>'参加申込書'!C16*'参加申込書'!D19</f>
        <v>0</v>
      </c>
      <c r="G15" s="148"/>
      <c r="H15" s="96"/>
      <c r="I15" s="121"/>
      <c r="J15" s="88"/>
      <c r="K15" s="92"/>
      <c r="L15" s="121"/>
      <c r="M15" s="147"/>
    </row>
    <row r="16" spans="1:13" s="8" customFormat="1" ht="5.25" customHeight="1" thickBot="1">
      <c r="A16" s="57"/>
      <c r="B16" s="58"/>
      <c r="C16" s="58"/>
      <c r="D16" s="58"/>
      <c r="E16" s="58"/>
      <c r="F16" s="58"/>
      <c r="G16" s="58"/>
      <c r="H16" s="58"/>
      <c r="I16" s="59"/>
      <c r="J16" s="59"/>
      <c r="K16" s="59"/>
      <c r="L16" s="59"/>
      <c r="M16" s="60"/>
    </row>
    <row r="17" spans="1:13" s="8" customFormat="1" ht="24.75" customHeight="1">
      <c r="A17" s="105" t="s">
        <v>74</v>
      </c>
      <c r="B17" s="106">
        <v>3000</v>
      </c>
      <c r="C17" s="159">
        <f>'参加申込書'!E23*('参加申込書'!C31+'参加申込書'!C32+'参加申込書'!C33)</f>
        <v>0</v>
      </c>
      <c r="D17" s="104"/>
      <c r="E17" s="95">
        <f>B17</f>
        <v>3000</v>
      </c>
      <c r="F17" s="179">
        <f>'参加申込書'!E23*('参加申込書'!C31+'参加申込書'!C32+'参加申込書'!C33)</f>
        <v>0</v>
      </c>
      <c r="G17" s="455"/>
      <c r="H17" s="100">
        <v>3000</v>
      </c>
      <c r="I17" s="180">
        <f>'参加申込書'!E23*(1-'参加申込書'!C31)*(1-'参加申込書'!C32)*(1-'参加申込書'!C33)</f>
        <v>0</v>
      </c>
      <c r="J17" s="455"/>
      <c r="K17" s="91">
        <f>H17</f>
        <v>3000</v>
      </c>
      <c r="L17" s="183">
        <f>'参加申込書'!E23*(1-'参加申込書'!C31)*(1-'参加申込書'!C32)*(1-'参加申込書'!C33)</f>
        <v>0</v>
      </c>
      <c r="M17" s="98"/>
    </row>
    <row r="18" spans="1:13" s="8" customFormat="1" ht="27.75" customHeight="1">
      <c r="A18" s="116" t="s">
        <v>93</v>
      </c>
      <c r="B18" s="120">
        <v>1000</v>
      </c>
      <c r="C18" s="160">
        <f>'参加申込書'!D26*('参加申込書'!C31+'参加申込書'!C32+'参加申込書'!C33)</f>
        <v>0</v>
      </c>
      <c r="D18" s="119"/>
      <c r="E18" s="117">
        <v>1000</v>
      </c>
      <c r="F18" s="160">
        <f>'参加申込書'!D26*('参加申込書'!C31+'参加申込書'!C32+'参加申込書'!C33)</f>
        <v>0</v>
      </c>
      <c r="G18" s="456"/>
      <c r="H18" s="118">
        <v>1000</v>
      </c>
      <c r="I18" s="181">
        <f>'参加申込書'!D26*(1-'参加申込書'!C31)*(1-'参加申込書'!C32)*(1-'参加申込書'!C33)</f>
        <v>0</v>
      </c>
      <c r="J18" s="456"/>
      <c r="K18" s="90">
        <v>1000</v>
      </c>
      <c r="L18" s="184">
        <f>'参加申込書'!D26*(1-'参加申込書'!C31)*(1-'参加申込書'!C32)*(1-'参加申込書'!C33)</f>
        <v>0</v>
      </c>
      <c r="M18" s="453" t="s">
        <v>89</v>
      </c>
    </row>
    <row r="19" spans="1:13" s="8" customFormat="1" ht="27.75" customHeight="1" thickBot="1">
      <c r="A19" s="107" t="s">
        <v>94</v>
      </c>
      <c r="B19" s="36">
        <v>800</v>
      </c>
      <c r="C19" s="161">
        <f>'参加申込書'!F26*('参加申込書'!C31+'参加申込書'!C32+'参加申込書'!C33)</f>
        <v>0</v>
      </c>
      <c r="D19" s="85"/>
      <c r="E19" s="73">
        <v>800</v>
      </c>
      <c r="F19" s="161">
        <f>'参加申込書'!F26*('参加申込書'!C31+'参加申込書'!C32+'参加申込書'!C33)</f>
        <v>0</v>
      </c>
      <c r="G19" s="115"/>
      <c r="H19" s="103">
        <v>800</v>
      </c>
      <c r="I19" s="182">
        <f>'参加申込書'!F26*(1-'参加申込書'!C31)*(1-'参加申込書'!C32)*(1-'参加申込書'!C33)</f>
        <v>0</v>
      </c>
      <c r="J19" s="115"/>
      <c r="K19" s="92">
        <v>800</v>
      </c>
      <c r="L19" s="182">
        <f>'参加申込書'!F26*(1-'参加申込書'!C31)*(1-'参加申込書'!C32)*(1-'参加申込書'!C33)</f>
        <v>0</v>
      </c>
      <c r="M19" s="454"/>
    </row>
    <row r="20" spans="1:13" s="8" customFormat="1" ht="9.75" customHeight="1" thickBot="1">
      <c r="A20" s="57"/>
      <c r="B20" s="58"/>
      <c r="C20" s="58"/>
      <c r="D20" s="58"/>
      <c r="E20" s="58"/>
      <c r="F20" s="58"/>
      <c r="G20" s="58"/>
      <c r="H20" s="58"/>
      <c r="I20" s="59"/>
      <c r="J20" s="59"/>
      <c r="K20" s="59"/>
      <c r="L20" s="59"/>
      <c r="M20" s="60"/>
    </row>
    <row r="21" spans="1:13" s="8" customFormat="1" ht="22.5" customHeight="1">
      <c r="A21" s="130" t="s">
        <v>103</v>
      </c>
      <c r="B21" s="106">
        <v>8400</v>
      </c>
      <c r="C21" s="162" t="str">
        <f>IF(('参加申込書'!C31+'参加申込書'!C32)*(1-'参加申込書'!C16)*'参加申込書'!I31=1,"1","0")</f>
        <v>0</v>
      </c>
      <c r="D21" s="104"/>
      <c r="E21" s="100">
        <v>8400</v>
      </c>
      <c r="F21" s="179" t="str">
        <f>IF(('参加申込書'!C31+'参加申込書'!C32)*(1-'参加申込書'!C16)*'参加申込書'!I31=1,"1","0")</f>
        <v>0</v>
      </c>
      <c r="G21" s="104"/>
      <c r="H21" s="470"/>
      <c r="I21" s="470"/>
      <c r="J21" s="104"/>
      <c r="K21" s="471"/>
      <c r="L21" s="472"/>
      <c r="M21" s="131"/>
    </row>
    <row r="22" spans="1:13" s="8" customFormat="1" ht="21" customHeight="1">
      <c r="A22" s="12" t="s">
        <v>109</v>
      </c>
      <c r="B22" s="17">
        <v>3150</v>
      </c>
      <c r="C22" s="160" t="str">
        <f>IF('参加申込書'!C16*('参加申込書'!C31+'参加申込書'!C32+'参加申込書'!C33)*'参加申込書'!I31=1,"1","0")</f>
        <v>0</v>
      </c>
      <c r="D22" s="84"/>
      <c r="E22" s="17">
        <v>3150</v>
      </c>
      <c r="F22" s="169" t="str">
        <f>IF('参加申込書'!C16*('参加申込書'!C31+'参加申込書'!C32+'参加申込書'!C33)*'参加申込書'!I31=1,"1","0")</f>
        <v>0</v>
      </c>
      <c r="G22" s="84"/>
      <c r="H22" s="485"/>
      <c r="I22" s="486"/>
      <c r="J22" s="84"/>
      <c r="K22" s="487"/>
      <c r="L22" s="488"/>
      <c r="M22" s="135"/>
    </row>
    <row r="23" spans="1:13" s="8" customFormat="1" ht="20.25" customHeight="1" thickBot="1">
      <c r="A23" s="132" t="s">
        <v>102</v>
      </c>
      <c r="B23" s="36">
        <v>3150</v>
      </c>
      <c r="C23" s="163" t="str">
        <f>IF('参加申込書'!C32*'参加申込書'!I31*(1-'参加申込書'!C16)=1,"1","0")</f>
        <v>0</v>
      </c>
      <c r="D23" s="85"/>
      <c r="E23" s="134">
        <v>3150</v>
      </c>
      <c r="F23" s="163" t="str">
        <f>IF('参加申込書'!C32*'参加申込書'!I31*(1-'参加申込書'!C16)=1,"1","0")</f>
        <v>0</v>
      </c>
      <c r="G23" s="85"/>
      <c r="H23" s="481"/>
      <c r="I23" s="482"/>
      <c r="J23" s="85"/>
      <c r="K23" s="483"/>
      <c r="L23" s="484"/>
      <c r="M23" s="133"/>
    </row>
    <row r="24" spans="1:13" s="8" customFormat="1" ht="4.5" customHeight="1" thickBot="1">
      <c r="A24" s="63"/>
      <c r="B24" s="64"/>
      <c r="C24" s="65"/>
      <c r="D24" s="65"/>
      <c r="E24" s="65"/>
      <c r="F24" s="65"/>
      <c r="G24" s="65"/>
      <c r="H24" s="66"/>
      <c r="I24" s="65"/>
      <c r="J24" s="65"/>
      <c r="K24" s="65"/>
      <c r="L24" s="65"/>
      <c r="M24" s="67"/>
    </row>
    <row r="25" spans="1:13" s="8" customFormat="1" ht="22.5" customHeight="1" thickBot="1">
      <c r="A25" s="61" t="s">
        <v>56</v>
      </c>
      <c r="B25" s="164">
        <f>'追加予稿集'!C15*('参加申込書'!C31+'参加申込書'!C32+'参加申込書'!C33)</f>
        <v>0</v>
      </c>
      <c r="C25" s="70"/>
      <c r="D25" s="74"/>
      <c r="E25" s="164">
        <f>('追加予稿集'!C15)*('参加申込書'!C31+'参加申込書'!C32+'参加申込書'!C33)</f>
        <v>0</v>
      </c>
      <c r="F25" s="74"/>
      <c r="G25" s="109"/>
      <c r="H25" s="164">
        <f>('追加予稿集'!C15)*(1-'参加申込書'!C31)*(1-'参加申込書'!C32)*(1-'参加申込書'!C33)</f>
        <v>0</v>
      </c>
      <c r="I25" s="71"/>
      <c r="J25" s="71"/>
      <c r="K25" s="164">
        <f>('追加予稿集'!C15)*(1-'参加申込書'!C31)*(1-'参加申込書'!C32)*(1-'参加申込書'!C33)</f>
        <v>0</v>
      </c>
      <c r="L25" s="71"/>
      <c r="M25" s="62"/>
    </row>
    <row r="26" spans="1:13" s="8" customFormat="1" ht="7.5" customHeight="1" thickBot="1">
      <c r="A26" s="63"/>
      <c r="B26" s="64"/>
      <c r="C26" s="65"/>
      <c r="D26" s="99"/>
      <c r="E26" s="65"/>
      <c r="F26" s="65"/>
      <c r="G26" s="99"/>
      <c r="H26" s="66"/>
      <c r="I26" s="65"/>
      <c r="J26" s="99"/>
      <c r="K26" s="99"/>
      <c r="L26" s="99"/>
      <c r="M26" s="111"/>
    </row>
    <row r="27" spans="1:13" s="8" customFormat="1" ht="24.75" customHeight="1" thickBot="1">
      <c r="A27" s="108" t="s">
        <v>60</v>
      </c>
      <c r="B27" s="185">
        <f>B6*C6+B7*C7+B8*C8+B11*C11+B12*C12+B13*C13+B14*C14+B15*C15+B17*C17+B18*C18+B19*C19+B21*C21+B22*C22+B23*C23+B25</f>
        <v>0</v>
      </c>
      <c r="C27" s="69"/>
      <c r="D27" s="110"/>
      <c r="E27" s="186">
        <f>E6*F6+E7*F7+E8*F8+E11*F11+E12*F12+E13*F13+E14*F14+E15*F15+E17*F17+E18*F18+E19*F19+E21*F21+E22*F22+E23*F23+E25</f>
        <v>0</v>
      </c>
      <c r="F27" s="75"/>
      <c r="G27" s="110"/>
      <c r="H27" s="185">
        <f>(1-I9)*(1-I10)*(H6*I6+H7*I7+H8*I8)+H9*I9+H10*I10+H17*I17+H18*I18+H19*I19+H25</f>
        <v>0</v>
      </c>
      <c r="I27" s="68"/>
      <c r="J27" s="110"/>
      <c r="K27" s="185">
        <f>(1-L9)*(1-L10)*(K6*L6+K7*L7+K8*L8)+K9*L9+K10*L10+K17*L17+K18*L18+K19*L19+K25</f>
        <v>0</v>
      </c>
      <c r="L27" s="69"/>
      <c r="M27" s="112"/>
    </row>
    <row r="28" spans="1:13" s="8" customFormat="1" ht="5.25" customHeight="1">
      <c r="A28" s="39"/>
      <c r="B28" s="40"/>
      <c r="C28" s="40"/>
      <c r="D28" s="53"/>
      <c r="E28" s="40"/>
      <c r="F28" s="40"/>
      <c r="G28" s="53"/>
      <c r="H28" s="40"/>
      <c r="I28" s="40"/>
      <c r="J28" s="53"/>
      <c r="K28" s="53"/>
      <c r="L28" s="53"/>
      <c r="M28" s="112"/>
    </row>
    <row r="29" ht="13.5">
      <c r="A29" t="s">
        <v>113</v>
      </c>
    </row>
    <row r="30" ht="13.5">
      <c r="A30" t="s">
        <v>114</v>
      </c>
    </row>
    <row r="31" ht="13.5">
      <c r="A31" t="s">
        <v>38</v>
      </c>
    </row>
  </sheetData>
  <sheetProtection/>
  <mergeCells count="25">
    <mergeCell ref="E3:F3"/>
    <mergeCell ref="H11:I13"/>
    <mergeCell ref="J3:J4"/>
    <mergeCell ref="K3:L3"/>
    <mergeCell ref="H3:I3"/>
    <mergeCell ref="G2:G4"/>
    <mergeCell ref="H2:L2"/>
    <mergeCell ref="H21:I21"/>
    <mergeCell ref="K21:L21"/>
    <mergeCell ref="K11:L13"/>
    <mergeCell ref="M6:M10"/>
    <mergeCell ref="H23:I23"/>
    <mergeCell ref="K23:L23"/>
    <mergeCell ref="H22:I22"/>
    <mergeCell ref="K22:L22"/>
    <mergeCell ref="A1:K1"/>
    <mergeCell ref="M18:M19"/>
    <mergeCell ref="G17:G18"/>
    <mergeCell ref="J17:J18"/>
    <mergeCell ref="B2:F2"/>
    <mergeCell ref="B3:C3"/>
    <mergeCell ref="A3:A4"/>
    <mergeCell ref="M3:M4"/>
    <mergeCell ref="M11:M13"/>
    <mergeCell ref="D3:D4"/>
  </mergeCells>
  <printOptions/>
  <pageMargins left="0.17" right="0.17" top="0.22" bottom="0.19" header="0.17"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Mihara</dc:creator>
  <cp:keywords/>
  <dc:description/>
  <cp:lastModifiedBy>Y.Mihara</cp:lastModifiedBy>
  <cp:lastPrinted>2012-06-08T00:12:16Z</cp:lastPrinted>
  <dcterms:created xsi:type="dcterms:W3CDTF">2007-06-25T00:51:37Z</dcterms:created>
  <dcterms:modified xsi:type="dcterms:W3CDTF">2012-07-08T21:22:33Z</dcterms:modified>
  <cp:category/>
  <cp:version/>
  <cp:contentType/>
  <cp:contentStatus/>
</cp:coreProperties>
</file>